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пн" sheetId="8" r:id="rId1"/>
    <sheet name="вт" sheetId="9" r:id="rId2"/>
    <sheet name="ср" sheetId="10" r:id="rId3"/>
    <sheet name="чт" sheetId="11" r:id="rId4"/>
    <sheet name="пт" sheetId="12" r:id="rId5"/>
    <sheet name="сб" sheetId="13" r:id="rId6"/>
  </sheets>
  <calcPr calcId="125725" calcMode="manual"/>
</workbook>
</file>

<file path=xl/calcChain.xml><?xml version="1.0" encoding="utf-8"?>
<calcChain xmlns="http://schemas.openxmlformats.org/spreadsheetml/2006/main">
  <c r="M6" i="13"/>
  <c r="D7"/>
  <c r="E7"/>
  <c r="F7" s="1"/>
  <c r="M7"/>
  <c r="D8"/>
  <c r="E8"/>
  <c r="F8" s="1"/>
  <c r="M8"/>
  <c r="D9"/>
  <c r="E9"/>
  <c r="F9" s="1"/>
  <c r="D10"/>
  <c r="E10" s="1"/>
  <c r="D11"/>
  <c r="E11"/>
  <c r="F11" s="1"/>
  <c r="I11"/>
  <c r="D12"/>
  <c r="E12"/>
  <c r="F12" s="1"/>
  <c r="I12"/>
  <c r="I13"/>
  <c r="F10" l="1"/>
  <c r="E13"/>
  <c r="F13"/>
  <c r="D13"/>
  <c r="M6" i="12"/>
  <c r="D7"/>
  <c r="E7" s="1"/>
  <c r="M7"/>
  <c r="D8"/>
  <c r="E8" s="1"/>
  <c r="F8" s="1"/>
  <c r="M8"/>
  <c r="D9"/>
  <c r="E9" s="1"/>
  <c r="F9" s="1"/>
  <c r="D10"/>
  <c r="E10"/>
  <c r="F10" s="1"/>
  <c r="D11"/>
  <c r="E11" s="1"/>
  <c r="F11" s="1"/>
  <c r="I11"/>
  <c r="D12"/>
  <c r="E12" s="1"/>
  <c r="F12" s="1"/>
  <c r="I12"/>
  <c r="I13"/>
  <c r="F7" l="1"/>
  <c r="F13" s="1"/>
  <c r="E13"/>
  <c r="D13"/>
  <c r="M6" i="11"/>
  <c r="D7"/>
  <c r="E7" s="1"/>
  <c r="M7"/>
  <c r="D8"/>
  <c r="E8" s="1"/>
  <c r="F8" s="1"/>
  <c r="M8"/>
  <c r="D9"/>
  <c r="E9" s="1"/>
  <c r="F9" s="1"/>
  <c r="D10"/>
  <c r="E10"/>
  <c r="F10" s="1"/>
  <c r="D11"/>
  <c r="E11" s="1"/>
  <c r="F11" s="1"/>
  <c r="I11"/>
  <c r="D12"/>
  <c r="E12" s="1"/>
  <c r="F12" s="1"/>
  <c r="I12"/>
  <c r="I13"/>
  <c r="F7" l="1"/>
  <c r="F13" s="1"/>
  <c r="E13"/>
  <c r="D13"/>
  <c r="M6" i="10"/>
  <c r="D7"/>
  <c r="E7"/>
  <c r="F7" s="1"/>
  <c r="M7"/>
  <c r="D8"/>
  <c r="E8" s="1"/>
  <c r="M8"/>
  <c r="D9"/>
  <c r="E9" s="1"/>
  <c r="F9" s="1"/>
  <c r="D10"/>
  <c r="E10"/>
  <c r="F10" s="1"/>
  <c r="D11"/>
  <c r="E11" s="1"/>
  <c r="F11" s="1"/>
  <c r="I11"/>
  <c r="D12"/>
  <c r="E12" s="1"/>
  <c r="F12" s="1"/>
  <c r="I12"/>
  <c r="I13"/>
  <c r="F13" l="1"/>
  <c r="F8"/>
  <c r="E13"/>
  <c r="D13"/>
  <c r="M6" i="9"/>
  <c r="D7"/>
  <c r="E7" s="1"/>
  <c r="M7"/>
  <c r="D8"/>
  <c r="E8" s="1"/>
  <c r="F8" s="1"/>
  <c r="M8"/>
  <c r="D9"/>
  <c r="E9" s="1"/>
  <c r="F9" s="1"/>
  <c r="D10"/>
  <c r="E10"/>
  <c r="F10" s="1"/>
  <c r="D11"/>
  <c r="E11" s="1"/>
  <c r="F11" s="1"/>
  <c r="I11"/>
  <c r="D12"/>
  <c r="D13" s="1"/>
  <c r="I12"/>
  <c r="I13"/>
  <c r="F7" l="1"/>
  <c r="E12"/>
  <c r="F12" s="1"/>
  <c r="P11" i="8"/>
  <c r="P10"/>
  <c r="P9"/>
  <c r="P8"/>
  <c r="F11"/>
  <c r="F7"/>
  <c r="D12"/>
  <c r="E12" s="1"/>
  <c r="F12" s="1"/>
  <c r="D11"/>
  <c r="E11" s="1"/>
  <c r="D10"/>
  <c r="E10" s="1"/>
  <c r="F10" s="1"/>
  <c r="D9"/>
  <c r="E9" s="1"/>
  <c r="F9" s="1"/>
  <c r="D8"/>
  <c r="E8" s="1"/>
  <c r="F8" s="1"/>
  <c r="D7"/>
  <c r="E7" s="1"/>
  <c r="F13" i="9" l="1"/>
  <c r="E13"/>
  <c r="D13" i="8"/>
  <c r="I13"/>
  <c r="F13"/>
  <c r="I12" s="1"/>
  <c r="E13"/>
  <c r="I11"/>
  <c r="M8"/>
  <c r="M7"/>
  <c r="M6" l="1"/>
</calcChain>
</file>

<file path=xl/sharedStrings.xml><?xml version="1.0" encoding="utf-8"?>
<sst xmlns="http://schemas.openxmlformats.org/spreadsheetml/2006/main" count="239" uniqueCount="46">
  <si>
    <t>кратность</t>
  </si>
  <si>
    <t>частота</t>
  </si>
  <si>
    <t>частота, %</t>
  </si>
  <si>
    <t>н</t>
  </si>
  <si>
    <t>контроль</t>
  </si>
  <si>
    <t>ряд данных</t>
  </si>
  <si>
    <t>объем</t>
  </si>
  <si>
    <t>среднее</t>
  </si>
  <si>
    <t>размах</t>
  </si>
  <si>
    <t>медиана</t>
  </si>
  <si>
    <t>неуд</t>
  </si>
  <si>
    <t>уд</t>
  </si>
  <si>
    <t>ч</t>
  </si>
  <si>
    <t>ч,%</t>
  </si>
  <si>
    <t>Данные</t>
  </si>
  <si>
    <t>Объём данных=</t>
  </si>
  <si>
    <t>счётесли()</t>
  </si>
  <si>
    <t>кратность/Объём</t>
  </si>
  <si>
    <t>частота*100</t>
  </si>
  <si>
    <t>пояснение</t>
  </si>
  <si>
    <t>Заполнить таблицу</t>
  </si>
  <si>
    <t xml:space="preserve">Задание 5. </t>
  </si>
  <si>
    <t>Пропуски</t>
  </si>
  <si>
    <t>Успеваемость</t>
  </si>
  <si>
    <t>Качество</t>
  </si>
  <si>
    <t>Таблица Итоги</t>
  </si>
  <si>
    <t>Числовые характеристики</t>
  </si>
  <si>
    <r>
      <rPr>
        <b/>
        <i/>
        <sz val="11"/>
        <color theme="1"/>
        <rFont val="Calibri"/>
        <family val="2"/>
        <charset val="204"/>
        <scheme val="minor"/>
      </rPr>
      <t>Задание 1</t>
    </r>
    <r>
      <rPr>
        <sz val="11"/>
        <color theme="1"/>
        <rFont val="Calibri"/>
        <family val="2"/>
        <charset val="204"/>
        <scheme val="minor"/>
      </rPr>
      <t xml:space="preserve">. Заполнить таблицу </t>
    </r>
    <r>
      <rPr>
        <b/>
        <sz val="11"/>
        <color theme="1"/>
        <rFont val="Calibri"/>
        <family val="2"/>
        <charset val="204"/>
        <scheme val="minor"/>
      </rPr>
      <t>Обработка1</t>
    </r>
  </si>
  <si>
    <r>
      <rPr>
        <b/>
        <i/>
        <sz val="11"/>
        <color theme="1"/>
        <rFont val="Calibri"/>
        <family val="2"/>
        <charset val="204"/>
        <scheme val="minor"/>
      </rPr>
      <t>Задание 3</t>
    </r>
    <r>
      <rPr>
        <sz val="11"/>
        <color theme="1"/>
        <rFont val="Calibri"/>
        <family val="2"/>
        <charset val="204"/>
        <scheme val="minor"/>
      </rPr>
      <t xml:space="preserve">. Заполнить таблицу </t>
    </r>
    <r>
      <rPr>
        <b/>
        <sz val="11"/>
        <color theme="1"/>
        <rFont val="Calibri"/>
        <family val="2"/>
        <charset val="204"/>
        <scheme val="minor"/>
      </rPr>
      <t>Обработка2</t>
    </r>
  </si>
  <si>
    <t>мода</t>
  </si>
  <si>
    <r>
      <t>Задание 2.</t>
    </r>
    <r>
      <rPr>
        <sz val="11"/>
        <color theme="1"/>
        <rFont val="Calibri"/>
        <family val="2"/>
        <charset val="204"/>
        <scheme val="minor"/>
      </rPr>
      <t xml:space="preserve"> Построить график по столбцу </t>
    </r>
    <r>
      <rPr>
        <b/>
        <sz val="11"/>
        <color theme="1"/>
        <rFont val="Calibri"/>
        <family val="2"/>
        <charset val="204"/>
        <scheme val="minor"/>
      </rPr>
      <t>частота, %</t>
    </r>
  </si>
  <si>
    <r>
      <rPr>
        <b/>
        <i/>
        <sz val="11"/>
        <color theme="1"/>
        <rFont val="Calibri"/>
        <family val="2"/>
        <charset val="204"/>
        <scheme val="minor"/>
      </rPr>
      <t>Задание 4</t>
    </r>
    <r>
      <rPr>
        <sz val="11"/>
        <color theme="1"/>
        <rFont val="Calibri"/>
        <family val="2"/>
        <charset val="204"/>
        <scheme val="minor"/>
      </rPr>
      <t xml:space="preserve">. Построить круговую диаграмму по строке </t>
    </r>
    <r>
      <rPr>
        <b/>
        <sz val="11"/>
        <color theme="1"/>
        <rFont val="Calibri"/>
        <family val="2"/>
        <charset val="204"/>
        <scheme val="minor"/>
      </rPr>
      <t>частота, %</t>
    </r>
  </si>
  <si>
    <r>
      <t xml:space="preserve">Лабораторная работа </t>
    </r>
    <r>
      <rPr>
        <b/>
        <sz val="14"/>
        <color rgb="FFFF0000"/>
        <rFont val="Calibri"/>
        <family val="2"/>
        <charset val="204"/>
        <scheme val="minor"/>
      </rPr>
      <t>"Статистика - дизайн информации"</t>
    </r>
  </si>
  <si>
    <t>Понедельник</t>
  </si>
  <si>
    <t>вариант</t>
  </si>
  <si>
    <r>
      <rPr>
        <b/>
        <i/>
        <sz val="11"/>
        <color theme="1"/>
        <rFont val="Calibri"/>
        <family val="2"/>
        <charset val="204"/>
        <scheme val="minor"/>
      </rPr>
      <t>Задание 6.</t>
    </r>
    <r>
      <rPr>
        <sz val="11"/>
        <color theme="1"/>
        <rFont val="Calibri"/>
        <family val="2"/>
        <charset val="204"/>
        <scheme val="minor"/>
      </rPr>
      <t xml:space="preserve"> Перейти к презентации.
Заполнить слайд с итогами.</t>
    </r>
  </si>
  <si>
    <t>Слайд итогов</t>
  </si>
  <si>
    <t>Перейти к презентации.
Заполнить слайд с итогами.</t>
  </si>
  <si>
    <r>
      <rPr>
        <b/>
        <i/>
        <sz val="11"/>
        <color theme="1"/>
        <rFont val="Calibri"/>
        <family val="2"/>
        <charset val="204"/>
        <scheme val="minor"/>
      </rPr>
      <t>Задание 6.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</si>
  <si>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Вторник</t>
  </si>
  <si>
    <t>Среда</t>
  </si>
  <si>
    <t>слайд итогов</t>
  </si>
  <si>
    <t>Четверг</t>
  </si>
  <si>
    <t>Перейти к презентации.
Запрлнить слайд с итогами</t>
  </si>
  <si>
    <t>Пятница</t>
  </si>
  <si>
    <t>Суббота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</si>
</sst>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9827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" fontId="0" fillId="0" borderId="7" xfId="0" applyNumberFormat="1" applyBorder="1"/>
    <xf numFmtId="0" fontId="0" fillId="0" borderId="11" xfId="0" applyBorder="1"/>
    <xf numFmtId="0" fontId="3" fillId="0" borderId="0" xfId="0" applyFont="1"/>
    <xf numFmtId="0" fontId="4" fillId="2" borderId="0" xfId="0" applyFont="1" applyFill="1"/>
    <xf numFmtId="0" fontId="0" fillId="2" borderId="0" xfId="0" applyFill="1"/>
    <xf numFmtId="1" fontId="0" fillId="0" borderId="0" xfId="0" applyNumberFormat="1" applyBorder="1"/>
    <xf numFmtId="9" fontId="0" fillId="0" borderId="2" xfId="1" applyFont="1" applyBorder="1"/>
    <xf numFmtId="0" fontId="0" fillId="0" borderId="13" xfId="0" applyBorder="1"/>
    <xf numFmtId="0" fontId="0" fillId="0" borderId="14" xfId="0" applyBorder="1"/>
    <xf numFmtId="0" fontId="2" fillId="0" borderId="0" xfId="0" applyFont="1" applyFill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3" fillId="6" borderId="15" xfId="0" applyFont="1" applyFill="1" applyBorder="1"/>
    <xf numFmtId="0" fontId="2" fillId="6" borderId="2" xfId="0" applyFont="1" applyFill="1" applyBorder="1"/>
    <xf numFmtId="0" fontId="2" fillId="6" borderId="7" xfId="0" applyFont="1" applyFill="1" applyBorder="1"/>
    <xf numFmtId="0" fontId="2" fillId="5" borderId="6" xfId="0" applyFont="1" applyFill="1" applyBorder="1"/>
    <xf numFmtId="0" fontId="2" fillId="5" borderId="8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2" xfId="0" applyNumberFormat="1" applyFont="1" applyFill="1" applyBorder="1"/>
    <xf numFmtId="0" fontId="2" fillId="5" borderId="5" xfId="0" applyFont="1" applyFill="1" applyBorder="1"/>
    <xf numFmtId="0" fontId="7" fillId="0" borderId="0" xfId="2" applyAlignment="1" applyProtection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2" fontId="0" fillId="0" borderId="7" xfId="0" applyNumberFormat="1" applyBorder="1"/>
    <xf numFmtId="2" fontId="0" fillId="0" borderId="2" xfId="0" applyNumberFormat="1" applyBorder="1"/>
    <xf numFmtId="0" fontId="0" fillId="0" borderId="0" xfId="0" applyAlignment="1">
      <alignment vertical="top" wrapText="1"/>
    </xf>
    <xf numFmtId="4" fontId="0" fillId="0" borderId="7" xfId="0" applyNumberFormat="1" applyBorder="1"/>
    <xf numFmtId="1" fontId="0" fillId="0" borderId="14" xfId="0" applyNumberFormat="1" applyBorder="1"/>
    <xf numFmtId="1" fontId="0" fillId="0" borderId="9" xfId="0" applyNumberFormat="1" applyBorder="1"/>
    <xf numFmtId="0" fontId="7" fillId="0" borderId="0" xfId="2" applyAlignment="1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0" xfId="2" applyAlignment="1" applyProtection="1">
      <alignment vertical="top"/>
    </xf>
  </cellXfs>
  <cellStyles count="4">
    <cellStyle name="Гиперссылка" xfId="2" builtinId="8"/>
    <cellStyle name="Гиперссылка 2" xfId="3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982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частота,%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пн!$H$8</c:f>
              <c:strCache>
                <c:ptCount val="1"/>
                <c:pt idx="0">
                  <c:v>ч,%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пн!$I$5:$L$5</c:f>
              <c:strCache>
                <c:ptCount val="4"/>
                <c:pt idx="0">
                  <c:v>н</c:v>
                </c:pt>
                <c:pt idx="1">
                  <c:v>неуд</c:v>
                </c:pt>
                <c:pt idx="2">
                  <c:v>уд</c:v>
                </c:pt>
                <c:pt idx="3">
                  <c:v>4,5</c:v>
                </c:pt>
              </c:strCache>
            </c:strRef>
          </c:cat>
          <c:val>
            <c:numRef>
              <c:f>пн!$I$8:$L$8</c:f>
              <c:numCache>
                <c:formatCode>General</c:formatCode>
                <c:ptCount val="4"/>
                <c:pt idx="0">
                  <c:v>32.4</c:v>
                </c:pt>
                <c:pt idx="1">
                  <c:v>6.4</c:v>
                </c:pt>
                <c:pt idx="2">
                  <c:v>17.2</c:v>
                </c:pt>
                <c:pt idx="3">
                  <c:v>44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 %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пт!$I$5:$L$5</c:f>
              <c:strCache>
                <c:ptCount val="4"/>
                <c:pt idx="0">
                  <c:v>н</c:v>
                </c:pt>
                <c:pt idx="1">
                  <c:v>неуд</c:v>
                </c:pt>
                <c:pt idx="2">
                  <c:v>уд</c:v>
                </c:pt>
                <c:pt idx="3">
                  <c:v>4,5</c:v>
                </c:pt>
              </c:strCache>
            </c:strRef>
          </c:cat>
          <c:val>
            <c:numRef>
              <c:f>пт!$I$8:$L$8</c:f>
              <c:numCache>
                <c:formatCode>0</c:formatCode>
                <c:ptCount val="4"/>
                <c:pt idx="0">
                  <c:v>35.26</c:v>
                </c:pt>
                <c:pt idx="1">
                  <c:v>8.67</c:v>
                </c:pt>
                <c:pt idx="2">
                  <c:v>11.56</c:v>
                </c:pt>
                <c:pt idx="3">
                  <c:v>44.51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частота,%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сб!$C$7:$C$12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сб!$F$7:$F$12</c:f>
              <c:numCache>
                <c:formatCode>0.00</c:formatCode>
                <c:ptCount val="6"/>
                <c:pt idx="0">
                  <c:v>48.148148148148145</c:v>
                </c:pt>
                <c:pt idx="1">
                  <c:v>0</c:v>
                </c:pt>
                <c:pt idx="2">
                  <c:v>1.8518518518518516</c:v>
                </c:pt>
                <c:pt idx="3">
                  <c:v>15.74074074074074</c:v>
                </c:pt>
                <c:pt idx="4">
                  <c:v>12.962962962962962</c:v>
                </c:pt>
                <c:pt idx="5">
                  <c:v>21.296296296296298</c:v>
                </c:pt>
              </c:numCache>
            </c:numRef>
          </c:val>
        </c:ser>
        <c:hiLowLines/>
        <c:marker val="1"/>
        <c:axId val="69544576"/>
        <c:axId val="69554944"/>
      </c:lineChart>
      <c:catAx>
        <c:axId val="69544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ряд данных</a:t>
                </a:r>
              </a:p>
            </c:rich>
          </c:tx>
          <c:layout>
            <c:manualLayout>
              <c:xMode val="edge"/>
              <c:yMode val="edge"/>
              <c:x val="0.76578587051618574"/>
              <c:y val="0.74905074365704283"/>
            </c:manualLayout>
          </c:layout>
        </c:title>
        <c:numFmt formatCode="General" sourceLinked="1"/>
        <c:majorTickMark val="none"/>
        <c:tickLblPos val="nextTo"/>
        <c:crossAx val="69554944"/>
        <c:crosses val="autoZero"/>
        <c:auto val="1"/>
        <c:lblAlgn val="ctr"/>
        <c:lblOffset val="100"/>
      </c:catAx>
      <c:valAx>
        <c:axId val="69554944"/>
        <c:scaling>
          <c:orientation val="minMax"/>
        </c:scaling>
        <c:axPos val="l"/>
        <c:majorGridlines/>
        <c:numFmt formatCode="0" sourceLinked="0"/>
        <c:tickLblPos val="nextTo"/>
        <c:crossAx val="69544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частота,%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сб!$I$5:$L$5</c:f>
              <c:strCache>
                <c:ptCount val="4"/>
                <c:pt idx="0">
                  <c:v>н</c:v>
                </c:pt>
                <c:pt idx="1">
                  <c:v>неуд</c:v>
                </c:pt>
                <c:pt idx="2">
                  <c:v>уд</c:v>
                </c:pt>
                <c:pt idx="3">
                  <c:v>4,5</c:v>
                </c:pt>
              </c:strCache>
            </c:strRef>
          </c:cat>
          <c:val>
            <c:numRef>
              <c:f>сб!$I$8:$L$8</c:f>
              <c:numCache>
                <c:formatCode>General</c:formatCode>
                <c:ptCount val="4"/>
                <c:pt idx="0">
                  <c:v>48</c:v>
                </c:pt>
                <c:pt idx="1">
                  <c:v>2</c:v>
                </c:pt>
                <c:pt idx="2">
                  <c:v>16</c:v>
                </c:pt>
                <c:pt idx="3">
                  <c:v>34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 %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пн!$C$7:$C$12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пн!$F$7:$F$12</c:f>
              <c:numCache>
                <c:formatCode>General</c:formatCode>
                <c:ptCount val="6"/>
                <c:pt idx="0">
                  <c:v>32.4</c:v>
                </c:pt>
                <c:pt idx="1">
                  <c:v>0</c:v>
                </c:pt>
                <c:pt idx="2">
                  <c:v>6.4</c:v>
                </c:pt>
                <c:pt idx="3">
                  <c:v>17.2</c:v>
                </c:pt>
                <c:pt idx="4">
                  <c:v>23.599999999999998</c:v>
                </c:pt>
                <c:pt idx="5">
                  <c:v>20.399999999999999</c:v>
                </c:pt>
              </c:numCache>
            </c:numRef>
          </c:val>
        </c:ser>
        <c:hiLowLines/>
        <c:marker val="1"/>
        <c:axId val="65140224"/>
        <c:axId val="65142144"/>
      </c:lineChart>
      <c:catAx>
        <c:axId val="65140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ряд данных</a:t>
                </a:r>
              </a:p>
            </c:rich>
          </c:tx>
          <c:layout>
            <c:manualLayout>
              <c:xMode val="edge"/>
              <c:yMode val="edge"/>
              <c:x val="0.72372924437076946"/>
              <c:y val="0.76892491044482669"/>
            </c:manualLayout>
          </c:layout>
        </c:title>
        <c:numFmt formatCode="General" sourceLinked="1"/>
        <c:majorTickMark val="none"/>
        <c:tickLblPos val="nextTo"/>
        <c:crossAx val="65142144"/>
        <c:crosses val="autoZero"/>
        <c:auto val="1"/>
        <c:lblAlgn val="ctr"/>
        <c:lblOffset val="100"/>
      </c:catAx>
      <c:valAx>
        <c:axId val="65142144"/>
        <c:scaling>
          <c:orientation val="minMax"/>
        </c:scaling>
        <c:axPos val="l"/>
        <c:majorGridlines/>
        <c:numFmt formatCode="General" sourceLinked="1"/>
        <c:tickLblPos val="nextTo"/>
        <c:crossAx val="651402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частота,%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вт!$C$7:$C$12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вт!$F$7:$F$12</c:f>
              <c:numCache>
                <c:formatCode>0.00</c:formatCode>
                <c:ptCount val="6"/>
                <c:pt idx="0">
                  <c:v>38.333333333333336</c:v>
                </c:pt>
                <c:pt idx="1">
                  <c:v>0</c:v>
                </c:pt>
                <c:pt idx="2">
                  <c:v>8.8888888888888893</c:v>
                </c:pt>
                <c:pt idx="3">
                  <c:v>22.222222222222221</c:v>
                </c:pt>
                <c:pt idx="4">
                  <c:v>17.777777777777779</c:v>
                </c:pt>
                <c:pt idx="5">
                  <c:v>12.777777777777777</c:v>
                </c:pt>
              </c:numCache>
            </c:numRef>
          </c:val>
        </c:ser>
        <c:hiLowLines/>
        <c:marker val="1"/>
        <c:axId val="67776512"/>
        <c:axId val="67778432"/>
      </c:lineChart>
      <c:catAx>
        <c:axId val="67776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ряд данных</a:t>
                </a:r>
              </a:p>
            </c:rich>
          </c:tx>
          <c:layout>
            <c:manualLayout>
              <c:xMode val="edge"/>
              <c:yMode val="edge"/>
              <c:x val="0.76023031496062987"/>
              <c:y val="0.76293963254593244"/>
            </c:manualLayout>
          </c:layout>
        </c:title>
        <c:numFmt formatCode="General" sourceLinked="1"/>
        <c:majorTickMark val="none"/>
        <c:tickLblPos val="nextTo"/>
        <c:crossAx val="67778432"/>
        <c:crosses val="autoZero"/>
        <c:auto val="1"/>
        <c:lblAlgn val="ctr"/>
        <c:lblOffset val="100"/>
      </c:catAx>
      <c:valAx>
        <c:axId val="67778432"/>
        <c:scaling>
          <c:orientation val="minMax"/>
        </c:scaling>
        <c:axPos val="l"/>
        <c:majorGridlines/>
        <c:numFmt formatCode="0" sourceLinked="0"/>
        <c:tickLblPos val="nextTo"/>
        <c:crossAx val="67776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 %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вт!$I$5:$L$5</c:f>
              <c:strCache>
                <c:ptCount val="4"/>
                <c:pt idx="0">
                  <c:v>н</c:v>
                </c:pt>
                <c:pt idx="1">
                  <c:v>неуд</c:v>
                </c:pt>
                <c:pt idx="2">
                  <c:v>уд</c:v>
                </c:pt>
                <c:pt idx="3">
                  <c:v>4,5</c:v>
                </c:pt>
              </c:strCache>
            </c:strRef>
          </c:cat>
          <c:val>
            <c:numRef>
              <c:f>вт!$I$8:$L$8</c:f>
              <c:numCache>
                <c:formatCode>General</c:formatCode>
                <c:ptCount val="4"/>
                <c:pt idx="0">
                  <c:v>38.33</c:v>
                </c:pt>
                <c:pt idx="1">
                  <c:v>8.89</c:v>
                </c:pt>
                <c:pt idx="2">
                  <c:v>22.22</c:v>
                </c:pt>
                <c:pt idx="3">
                  <c:v>30.56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частота,%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ср!$C$7:$C$12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ср!$F$7:$F$12</c:f>
              <c:numCache>
                <c:formatCode>General</c:formatCode>
                <c:ptCount val="6"/>
                <c:pt idx="0">
                  <c:v>30</c:v>
                </c:pt>
                <c:pt idx="1">
                  <c:v>0</c:v>
                </c:pt>
                <c:pt idx="2" formatCode="0.00">
                  <c:v>7.1428571428571423</c:v>
                </c:pt>
                <c:pt idx="3" formatCode="0.00">
                  <c:v>15</c:v>
                </c:pt>
                <c:pt idx="4" formatCode="0.00">
                  <c:v>20.714285714285715</c:v>
                </c:pt>
                <c:pt idx="5" formatCode="0.00">
                  <c:v>27.142857142857142</c:v>
                </c:pt>
              </c:numCache>
            </c:numRef>
          </c:val>
        </c:ser>
        <c:hiLowLines/>
        <c:marker val="1"/>
        <c:axId val="66491136"/>
        <c:axId val="66493056"/>
      </c:lineChart>
      <c:catAx>
        <c:axId val="66491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ряд данных</a:t>
                </a:r>
              </a:p>
            </c:rich>
          </c:tx>
          <c:layout>
            <c:manualLayout>
              <c:xMode val="edge"/>
              <c:yMode val="edge"/>
              <c:x val="0.76743853893263336"/>
              <c:y val="0.71664333624963572"/>
            </c:manualLayout>
          </c:layout>
        </c:title>
        <c:numFmt formatCode="General" sourceLinked="1"/>
        <c:majorTickMark val="none"/>
        <c:tickLblPos val="nextTo"/>
        <c:crossAx val="66493056"/>
        <c:crosses val="autoZero"/>
        <c:auto val="1"/>
        <c:lblAlgn val="ctr"/>
        <c:lblOffset val="100"/>
      </c:catAx>
      <c:valAx>
        <c:axId val="66493056"/>
        <c:scaling>
          <c:orientation val="minMax"/>
        </c:scaling>
        <c:axPos val="l"/>
        <c:majorGridlines/>
        <c:numFmt formatCode="General" sourceLinked="1"/>
        <c:tickLblPos val="nextTo"/>
        <c:crossAx val="66491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частота,%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ср!$I$5:$L$5</c:f>
              <c:strCache>
                <c:ptCount val="4"/>
                <c:pt idx="0">
                  <c:v>н</c:v>
                </c:pt>
                <c:pt idx="1">
                  <c:v>неуд</c:v>
                </c:pt>
                <c:pt idx="2">
                  <c:v>уд</c:v>
                </c:pt>
                <c:pt idx="3">
                  <c:v>4,5</c:v>
                </c:pt>
              </c:strCache>
            </c:strRef>
          </c:cat>
          <c:val>
            <c:numRef>
              <c:f>ср!$I$6:$L$6</c:f>
              <c:numCache>
                <c:formatCode>General</c:formatCode>
                <c:ptCount val="4"/>
                <c:pt idx="0">
                  <c:v>42</c:v>
                </c:pt>
                <c:pt idx="1">
                  <c:v>10</c:v>
                </c:pt>
                <c:pt idx="2">
                  <c:v>21</c:v>
                </c:pt>
                <c:pt idx="3">
                  <c:v>67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 %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чт!$C$7:$C$12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чт!$F$7:$F$12</c:f>
              <c:numCache>
                <c:formatCode>General</c:formatCode>
                <c:ptCount val="6"/>
                <c:pt idx="0">
                  <c:v>23.5</c:v>
                </c:pt>
                <c:pt idx="1">
                  <c:v>0</c:v>
                </c:pt>
                <c:pt idx="2">
                  <c:v>6</c:v>
                </c:pt>
                <c:pt idx="3">
                  <c:v>24</c:v>
                </c:pt>
                <c:pt idx="4">
                  <c:v>27.500000000000004</c:v>
                </c:pt>
                <c:pt idx="5">
                  <c:v>19</c:v>
                </c:pt>
              </c:numCache>
            </c:numRef>
          </c:val>
        </c:ser>
        <c:hiLowLines/>
        <c:marker val="1"/>
        <c:axId val="67970176"/>
        <c:axId val="67972096"/>
      </c:lineChart>
      <c:catAx>
        <c:axId val="67970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ряд данных</a:t>
                </a:r>
              </a:p>
            </c:rich>
          </c:tx>
          <c:layout>
            <c:manualLayout>
              <c:xMode val="edge"/>
              <c:yMode val="edge"/>
              <c:x val="0.72021631671041109"/>
              <c:y val="0.68423592884222795"/>
            </c:manualLayout>
          </c:layout>
        </c:title>
        <c:numFmt formatCode="General" sourceLinked="1"/>
        <c:majorTickMark val="none"/>
        <c:tickLblPos val="nextTo"/>
        <c:crossAx val="67972096"/>
        <c:crosses val="autoZero"/>
        <c:auto val="1"/>
        <c:lblAlgn val="ctr"/>
        <c:lblOffset val="100"/>
      </c:catAx>
      <c:valAx>
        <c:axId val="67972096"/>
        <c:scaling>
          <c:orientation val="minMax"/>
        </c:scaling>
        <c:axPos val="l"/>
        <c:majorGridlines/>
        <c:numFmt formatCode="General" sourceLinked="1"/>
        <c:tickLblPos val="nextTo"/>
        <c:crossAx val="67970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частота,%</a:t>
            </a:r>
          </a:p>
        </c:rich>
      </c:tx>
      <c:layout>
        <c:manualLayout>
          <c:xMode val="edge"/>
          <c:yMode val="edge"/>
          <c:x val="0.38149300087489074"/>
          <c:y val="9.2827004219409301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чт!$I$5:$L$5</c:f>
              <c:strCache>
                <c:ptCount val="4"/>
                <c:pt idx="0">
                  <c:v>н</c:v>
                </c:pt>
                <c:pt idx="1">
                  <c:v>неуд</c:v>
                </c:pt>
                <c:pt idx="2">
                  <c:v>уд</c:v>
                </c:pt>
                <c:pt idx="3">
                  <c:v>4,5</c:v>
                </c:pt>
              </c:strCache>
            </c:strRef>
          </c:cat>
          <c:val>
            <c:numRef>
              <c:f>чт!$I$8:$L$8</c:f>
              <c:numCache>
                <c:formatCode>General</c:formatCode>
                <c:ptCount val="4"/>
                <c:pt idx="0">
                  <c:v>23.5</c:v>
                </c:pt>
                <c:pt idx="1">
                  <c:v>6</c:v>
                </c:pt>
                <c:pt idx="2">
                  <c:v>24</c:v>
                </c:pt>
                <c:pt idx="3">
                  <c:v>46.5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частота,%</a:t>
            </a:r>
          </a:p>
          <a:p>
            <a:pPr>
              <a:defRPr/>
            </a:pP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пт!$C$7:$C$12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пт!$F$7:$F$12</c:f>
              <c:numCache>
                <c:formatCode>#,##0.00</c:formatCode>
                <c:ptCount val="6"/>
                <c:pt idx="0">
                  <c:v>35.260115606936417</c:v>
                </c:pt>
                <c:pt idx="1">
                  <c:v>0</c:v>
                </c:pt>
                <c:pt idx="2">
                  <c:v>8.6705202312138727</c:v>
                </c:pt>
                <c:pt idx="3">
                  <c:v>11.560693641618498</c:v>
                </c:pt>
                <c:pt idx="4">
                  <c:v>15.606936416184972</c:v>
                </c:pt>
                <c:pt idx="5">
                  <c:v>28.901734104046245</c:v>
                </c:pt>
              </c:numCache>
            </c:numRef>
          </c:val>
        </c:ser>
        <c:hiLowLines/>
        <c:marker val="1"/>
        <c:axId val="67938176"/>
        <c:axId val="67940352"/>
      </c:lineChart>
      <c:catAx>
        <c:axId val="67938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ряд данных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940352"/>
        <c:crosses val="autoZero"/>
        <c:auto val="1"/>
        <c:lblAlgn val="ctr"/>
        <c:lblOffset val="100"/>
      </c:catAx>
      <c:valAx>
        <c:axId val="67940352"/>
        <c:scaling>
          <c:orientation val="minMax"/>
        </c:scaling>
        <c:axPos val="l"/>
        <c:majorGridlines/>
        <c:numFmt formatCode="#,##0" sourceLinked="0"/>
        <c:tickLblPos val="nextTo"/>
        <c:crossAx val="67938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16</xdr:row>
      <xdr:rowOff>133350</xdr:rowOff>
    </xdr:from>
    <xdr:to>
      <xdr:col>12</xdr:col>
      <xdr:colOff>419100</xdr:colOff>
      <xdr:row>28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16</xdr:row>
      <xdr:rowOff>28574</xdr:rowOff>
    </xdr:from>
    <xdr:to>
      <xdr:col>5</xdr:col>
      <xdr:colOff>523875</xdr:colOff>
      <xdr:row>31</xdr:row>
      <xdr:rowOff>95249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333375</xdr:rowOff>
    </xdr:from>
    <xdr:to>
      <xdr:col>5</xdr:col>
      <xdr:colOff>590550</xdr:colOff>
      <xdr:row>28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15</xdr:row>
      <xdr:rowOff>19049</xdr:rowOff>
    </xdr:from>
    <xdr:to>
      <xdr:col>12</xdr:col>
      <xdr:colOff>219075</xdr:colOff>
      <xdr:row>25</xdr:row>
      <xdr:rowOff>28574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28574</xdr:rowOff>
    </xdr:from>
    <xdr:to>
      <xdr:col>5</xdr:col>
      <xdr:colOff>57150</xdr:colOff>
      <xdr:row>26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885825</xdr:colOff>
      <xdr:row>15</xdr:row>
      <xdr:rowOff>19050</xdr:rowOff>
    </xdr:from>
    <xdr:to>
      <xdr:col>11</xdr:col>
      <xdr:colOff>704850</xdr:colOff>
      <xdr:row>26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38099</xdr:rowOff>
    </xdr:from>
    <xdr:to>
      <xdr:col>5</xdr:col>
      <xdr:colOff>152400</xdr:colOff>
      <xdr:row>25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14</xdr:row>
      <xdr:rowOff>380999</xdr:rowOff>
    </xdr:from>
    <xdr:to>
      <xdr:col>12</xdr:col>
      <xdr:colOff>171450</xdr:colOff>
      <xdr:row>27</xdr:row>
      <xdr:rowOff>133349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14</xdr:row>
      <xdr:rowOff>285749</xdr:rowOff>
    </xdr:from>
    <xdr:to>
      <xdr:col>5</xdr:col>
      <xdr:colOff>200025</xdr:colOff>
      <xdr:row>23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295274</xdr:colOff>
      <xdr:row>14</xdr:row>
      <xdr:rowOff>361950</xdr:rowOff>
    </xdr:from>
    <xdr:to>
      <xdr:col>11</xdr:col>
      <xdr:colOff>733425</xdr:colOff>
      <xdr:row>26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380999</xdr:rowOff>
    </xdr:from>
    <xdr:to>
      <xdr:col>5</xdr:col>
      <xdr:colOff>104775</xdr:colOff>
      <xdr:row>24</xdr:row>
      <xdr:rowOff>104774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14</xdr:row>
      <xdr:rowOff>390525</xdr:rowOff>
    </xdr:from>
    <xdr:to>
      <xdr:col>11</xdr:col>
      <xdr:colOff>381000</xdr:colOff>
      <xdr:row>26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76;&#1077;&#1085;&#1100;%20&#1085;&#1077;&#1076;&#1077;&#1083;&#1080;.ppt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&#1076;&#1077;&#1085;&#1100;%20&#1085;&#1077;&#1076;&#1077;&#1083;&#1080;.ppt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&#1076;&#1077;&#1085;&#1100;%20&#1085;&#1077;&#1076;&#1077;&#1083;&#1080;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&#1076;&#1077;&#1085;&#1100;%20&#1085;&#1077;&#1076;&#1077;&#1083;&#1080;.ppt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&#1076;&#1077;&#1085;&#1100;%20&#1085;&#1077;&#1076;&#1077;&#1083;&#1080;.ppt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&#1076;&#1077;&#1085;&#1100;%20&#1085;&#1077;&#1076;&#1077;&#1083;&#1080;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4"/>
  <sheetViews>
    <sheetView topLeftCell="B5" workbookViewId="0">
      <selection activeCell="O17" sqref="O17"/>
    </sheetView>
  </sheetViews>
  <sheetFormatPr defaultRowHeight="15"/>
  <cols>
    <col min="1" max="1" width="10.85546875" customWidth="1"/>
    <col min="3" max="3" width="12.7109375" customWidth="1"/>
    <col min="4" max="4" width="12" customWidth="1"/>
    <col min="5" max="5" width="18.42578125" customWidth="1"/>
    <col min="6" max="6" width="12.28515625" customWidth="1"/>
    <col min="7" max="7" width="1.85546875" style="14" customWidth="1"/>
    <col min="8" max="8" width="14.140625" customWidth="1"/>
    <col min="9" max="9" width="12" customWidth="1"/>
    <col min="10" max="10" width="11" customWidth="1"/>
    <col min="11" max="13" width="11.85546875" customWidth="1"/>
    <col min="14" max="14" width="2" style="15" customWidth="1"/>
    <col min="15" max="15" width="9.140625" customWidth="1"/>
    <col min="16" max="16" width="25.85546875" customWidth="1"/>
  </cols>
  <sheetData>
    <row r="1" spans="1:16" ht="18.75">
      <c r="A1" s="22" t="s">
        <v>32</v>
      </c>
    </row>
    <row r="2" spans="1:16" ht="18.75">
      <c r="A2" s="23" t="s">
        <v>33</v>
      </c>
    </row>
    <row r="3" spans="1:16">
      <c r="A3" s="21" t="s">
        <v>15</v>
      </c>
      <c r="C3">
        <v>250</v>
      </c>
    </row>
    <row r="4" spans="1:16" ht="19.5" thickBot="1">
      <c r="A4" s="23" t="s">
        <v>14</v>
      </c>
      <c r="C4" t="s">
        <v>27</v>
      </c>
      <c r="H4" t="s">
        <v>28</v>
      </c>
      <c r="O4" s="13" t="s">
        <v>21</v>
      </c>
    </row>
    <row r="5" spans="1:16">
      <c r="A5" s="1">
        <v>0</v>
      </c>
      <c r="C5" s="24" t="s">
        <v>5</v>
      </c>
      <c r="D5" s="25" t="s">
        <v>0</v>
      </c>
      <c r="E5" s="25" t="s">
        <v>1</v>
      </c>
      <c r="F5" s="26" t="s">
        <v>2</v>
      </c>
      <c r="H5" s="36" t="s">
        <v>34</v>
      </c>
      <c r="I5" s="37" t="s">
        <v>3</v>
      </c>
      <c r="J5" s="37" t="s">
        <v>10</v>
      </c>
      <c r="K5" s="37" t="s">
        <v>11</v>
      </c>
      <c r="L5" s="38">
        <v>4.5</v>
      </c>
      <c r="M5" s="39" t="s">
        <v>4</v>
      </c>
      <c r="O5" t="s">
        <v>20</v>
      </c>
    </row>
    <row r="6" spans="1:16" ht="15.75" thickBot="1">
      <c r="A6" s="1">
        <v>4</v>
      </c>
      <c r="C6" s="27" t="s">
        <v>19</v>
      </c>
      <c r="D6" s="28" t="s">
        <v>16</v>
      </c>
      <c r="E6" s="28" t="s">
        <v>17</v>
      </c>
      <c r="F6" s="29" t="s">
        <v>18</v>
      </c>
      <c r="H6" s="30" t="s">
        <v>0</v>
      </c>
      <c r="I6" s="4">
        <v>81</v>
      </c>
      <c r="J6" s="4">
        <v>16</v>
      </c>
      <c r="K6" s="4">
        <v>43</v>
      </c>
      <c r="L6" s="18">
        <v>110</v>
      </c>
      <c r="M6" s="7" t="str">
        <f>IF(SUM(I6:L6)=C3,"ок!","ош")</f>
        <v>ок!</v>
      </c>
      <c r="O6" s="21" t="s">
        <v>26</v>
      </c>
    </row>
    <row r="7" spans="1:16">
      <c r="A7" s="1">
        <v>4</v>
      </c>
      <c r="C7" s="6">
        <v>0</v>
      </c>
      <c r="D7" s="4">
        <f>COUNTIF(A5:A254,"=0")</f>
        <v>81</v>
      </c>
      <c r="E7" s="4">
        <f>D7/$C$3</f>
        <v>0.32400000000000001</v>
      </c>
      <c r="F7" s="7">
        <f>E7*100</f>
        <v>32.4</v>
      </c>
      <c r="H7" s="30" t="s">
        <v>12</v>
      </c>
      <c r="I7" s="4">
        <v>0.32400000000000001</v>
      </c>
      <c r="J7" s="4">
        <v>6.4000000000000001E-2</v>
      </c>
      <c r="K7" s="4">
        <v>0.17199999999999999</v>
      </c>
      <c r="L7" s="18">
        <v>0.44</v>
      </c>
      <c r="M7" s="7" t="str">
        <f>IF(SUM(I7:L7)=1,"ок!","ош")</f>
        <v>ок!</v>
      </c>
      <c r="O7" s="33" t="s">
        <v>6</v>
      </c>
      <c r="P7" s="5">
        <v>250</v>
      </c>
    </row>
    <row r="8" spans="1:16" ht="15.75" thickBot="1">
      <c r="A8" s="1">
        <v>0</v>
      </c>
      <c r="C8" s="6">
        <v>1</v>
      </c>
      <c r="D8" s="4">
        <f>COUNTIF(A5:A254,"=1")</f>
        <v>0</v>
      </c>
      <c r="E8" s="4">
        <f t="shared" ref="E8:E12" si="0">D8/$C$3</f>
        <v>0</v>
      </c>
      <c r="F8" s="7">
        <f t="shared" ref="F8:F12" si="1">E8*100</f>
        <v>0</v>
      </c>
      <c r="H8" s="31" t="s">
        <v>13</v>
      </c>
      <c r="I8" s="9">
        <v>32.4</v>
      </c>
      <c r="J8" s="9">
        <v>6.4</v>
      </c>
      <c r="K8" s="9">
        <v>17.2</v>
      </c>
      <c r="L8" s="19">
        <v>44</v>
      </c>
      <c r="M8" s="10" t="str">
        <f>IF(SUM(I8:L8)=100,"ок!","ош")</f>
        <v>ок!</v>
      </c>
      <c r="O8" s="34" t="s">
        <v>29</v>
      </c>
      <c r="P8" s="7">
        <f>MODE(A5:A254)</f>
        <v>0</v>
      </c>
    </row>
    <row r="9" spans="1:16">
      <c r="A9" s="3">
        <v>4</v>
      </c>
      <c r="C9" s="6">
        <v>2</v>
      </c>
      <c r="D9" s="4">
        <f>COUNTIF(A5:A254,"=2")</f>
        <v>16</v>
      </c>
      <c r="E9" s="4">
        <f t="shared" si="0"/>
        <v>6.4000000000000001E-2</v>
      </c>
      <c r="F9" s="7">
        <f t="shared" si="1"/>
        <v>6.4</v>
      </c>
      <c r="O9" s="34" t="s">
        <v>7</v>
      </c>
      <c r="P9" s="11">
        <f>AVERAGE(A5:A254)</f>
        <v>2.6080000000000001</v>
      </c>
    </row>
    <row r="10" spans="1:16">
      <c r="A10" s="3">
        <v>0</v>
      </c>
      <c r="C10" s="6">
        <v>3</v>
      </c>
      <c r="D10" s="4">
        <f>COUNTIF(A5:A254,"=3")</f>
        <v>43</v>
      </c>
      <c r="E10" s="4">
        <f t="shared" si="0"/>
        <v>0.17199999999999999</v>
      </c>
      <c r="F10" s="7">
        <f t="shared" si="1"/>
        <v>17.2</v>
      </c>
      <c r="H10" s="20" t="s">
        <v>25</v>
      </c>
      <c r="O10" s="34" t="s">
        <v>9</v>
      </c>
      <c r="P10" s="7">
        <f>MEDIAN(A5:A254)</f>
        <v>3</v>
      </c>
    </row>
    <row r="11" spans="1:16" ht="15.75" thickBot="1">
      <c r="A11" s="3">
        <v>0</v>
      </c>
      <c r="C11" s="6">
        <v>4</v>
      </c>
      <c r="D11" s="4">
        <f>COUNTIF(A5:A254,"=4")</f>
        <v>59</v>
      </c>
      <c r="E11" s="4">
        <f t="shared" si="0"/>
        <v>0.23599999999999999</v>
      </c>
      <c r="F11" s="7">
        <f t="shared" si="1"/>
        <v>23.599999999999998</v>
      </c>
      <c r="H11" s="32" t="s">
        <v>22</v>
      </c>
      <c r="I11" s="4">
        <f>$I$8</f>
        <v>32.4</v>
      </c>
      <c r="O11" s="35" t="s">
        <v>8</v>
      </c>
      <c r="P11" s="10">
        <f>MAX(A5:A254)-MIN(A5:A254)</f>
        <v>5</v>
      </c>
    </row>
    <row r="12" spans="1:16" ht="15.75" thickBot="1">
      <c r="A12" s="3">
        <v>2</v>
      </c>
      <c r="C12" s="6">
        <v>5</v>
      </c>
      <c r="D12" s="4">
        <f>COUNTIF(A5:A254,"=5")</f>
        <v>51</v>
      </c>
      <c r="E12" s="4">
        <f t="shared" si="0"/>
        <v>0.20399999999999999</v>
      </c>
      <c r="F12" s="7">
        <f t="shared" si="1"/>
        <v>20.399999999999999</v>
      </c>
      <c r="H12" s="32" t="s">
        <v>23</v>
      </c>
      <c r="I12" s="17">
        <f>($C$3-$I$6)/$C$3</f>
        <v>0.67600000000000005</v>
      </c>
    </row>
    <row r="13" spans="1:16" ht="15.75" thickBot="1">
      <c r="A13" s="3">
        <v>3</v>
      </c>
      <c r="C13" s="8" t="s">
        <v>4</v>
      </c>
      <c r="D13" s="12" t="str">
        <f>IF(SUM(D7:D12)=C3,"ок!","ош")</f>
        <v>ок!</v>
      </c>
      <c r="E13" s="12" t="str">
        <f>IF(SUM(E7:E12)=1,"ок!","ош")</f>
        <v>ок!</v>
      </c>
      <c r="F13" s="12" t="str">
        <f>IF(SUM(F7:F12)=100,"ок!","ош")</f>
        <v>ок!</v>
      </c>
      <c r="H13" s="32" t="s">
        <v>24</v>
      </c>
      <c r="I13" s="4">
        <f>$L$8</f>
        <v>44</v>
      </c>
    </row>
    <row r="14" spans="1:16">
      <c r="A14" s="1">
        <v>0</v>
      </c>
    </row>
    <row r="15" spans="1:16" ht="33" customHeight="1">
      <c r="A15" s="3">
        <v>2</v>
      </c>
      <c r="C15" s="13" t="s">
        <v>30</v>
      </c>
      <c r="H15" t="s">
        <v>31</v>
      </c>
      <c r="O15" s="53" t="s">
        <v>35</v>
      </c>
      <c r="P15" s="54"/>
    </row>
    <row r="16" spans="1:16">
      <c r="A16" s="3">
        <v>4</v>
      </c>
      <c r="O16" s="52" t="s">
        <v>41</v>
      </c>
      <c r="P16" s="52"/>
    </row>
    <row r="17" spans="1:4">
      <c r="A17" s="3">
        <v>0</v>
      </c>
    </row>
    <row r="18" spans="1:4">
      <c r="A18" s="3">
        <v>0</v>
      </c>
    </row>
    <row r="19" spans="1:4">
      <c r="A19" s="3">
        <v>5</v>
      </c>
    </row>
    <row r="20" spans="1:4">
      <c r="A20" s="3">
        <v>5</v>
      </c>
    </row>
    <row r="21" spans="1:4">
      <c r="A21" s="3">
        <v>0</v>
      </c>
    </row>
    <row r="22" spans="1:4">
      <c r="A22" s="3">
        <v>5</v>
      </c>
    </row>
    <row r="23" spans="1:4">
      <c r="A23" s="3">
        <v>0</v>
      </c>
    </row>
    <row r="24" spans="1:4">
      <c r="A24" s="3">
        <v>0</v>
      </c>
    </row>
    <row r="25" spans="1:4">
      <c r="A25" s="3">
        <v>3</v>
      </c>
    </row>
    <row r="26" spans="1:4">
      <c r="A26" s="3">
        <v>0</v>
      </c>
    </row>
    <row r="27" spans="1:4">
      <c r="A27" s="3">
        <v>3</v>
      </c>
    </row>
    <row r="28" spans="1:4">
      <c r="A28" s="3">
        <v>3</v>
      </c>
    </row>
    <row r="29" spans="1:4">
      <c r="A29" s="3">
        <v>4</v>
      </c>
    </row>
    <row r="30" spans="1:4">
      <c r="A30" s="1">
        <v>0</v>
      </c>
      <c r="C30" s="1"/>
      <c r="D30" s="1"/>
    </row>
    <row r="31" spans="1:4">
      <c r="A31" s="1">
        <v>3</v>
      </c>
      <c r="C31" s="1"/>
      <c r="D31" s="1"/>
    </row>
    <row r="32" spans="1:4">
      <c r="A32" s="1">
        <v>0</v>
      </c>
      <c r="C32" s="1"/>
      <c r="D32" s="16"/>
    </row>
    <row r="33" spans="1:4">
      <c r="A33" s="1">
        <v>5</v>
      </c>
      <c r="C33" s="1"/>
      <c r="D33" s="1"/>
    </row>
    <row r="34" spans="1:4">
      <c r="A34" s="3">
        <v>0</v>
      </c>
      <c r="C34" s="1"/>
      <c r="D34" s="1"/>
    </row>
    <row r="35" spans="1:4">
      <c r="A35" s="3">
        <v>0</v>
      </c>
    </row>
    <row r="36" spans="1:4">
      <c r="A36" s="3">
        <v>4</v>
      </c>
    </row>
    <row r="37" spans="1:4">
      <c r="A37" s="3">
        <v>4</v>
      </c>
    </row>
    <row r="38" spans="1:4">
      <c r="A38" s="3">
        <v>2</v>
      </c>
    </row>
    <row r="39" spans="1:4">
      <c r="A39" s="1">
        <v>0</v>
      </c>
    </row>
    <row r="40" spans="1:4">
      <c r="A40" s="3">
        <v>2</v>
      </c>
    </row>
    <row r="41" spans="1:4">
      <c r="A41" s="3">
        <v>5</v>
      </c>
    </row>
    <row r="42" spans="1:4">
      <c r="A42" s="3">
        <v>0</v>
      </c>
    </row>
    <row r="43" spans="1:4">
      <c r="A43" s="3">
        <v>0</v>
      </c>
    </row>
    <row r="44" spans="1:4">
      <c r="A44" s="3">
        <v>5</v>
      </c>
    </row>
    <row r="45" spans="1:4">
      <c r="A45" s="3">
        <v>4</v>
      </c>
    </row>
    <row r="46" spans="1:4">
      <c r="A46" s="3">
        <v>4</v>
      </c>
    </row>
    <row r="47" spans="1:4">
      <c r="A47" s="3">
        <v>4</v>
      </c>
    </row>
    <row r="48" spans="1:4">
      <c r="A48" s="3">
        <v>4</v>
      </c>
    </row>
    <row r="49" spans="1:1">
      <c r="A49" s="3">
        <v>5</v>
      </c>
    </row>
    <row r="50" spans="1:1">
      <c r="A50" s="3">
        <v>5</v>
      </c>
    </row>
    <row r="51" spans="1:1">
      <c r="A51" s="3">
        <v>0</v>
      </c>
    </row>
    <row r="52" spans="1:1">
      <c r="A52" s="3">
        <v>5</v>
      </c>
    </row>
    <row r="53" spans="1:1">
      <c r="A53" s="3">
        <v>0</v>
      </c>
    </row>
    <row r="54" spans="1:1">
      <c r="A54" s="3">
        <v>4</v>
      </c>
    </row>
    <row r="55" spans="1:1">
      <c r="A55" s="1">
        <v>0</v>
      </c>
    </row>
    <row r="56" spans="1:1">
      <c r="A56" s="1">
        <v>3</v>
      </c>
    </row>
    <row r="57" spans="1:1">
      <c r="A57" s="1">
        <v>0</v>
      </c>
    </row>
    <row r="58" spans="1:1">
      <c r="A58" s="1">
        <v>4</v>
      </c>
    </row>
    <row r="59" spans="1:1">
      <c r="A59" s="3">
        <v>0</v>
      </c>
    </row>
    <row r="60" spans="1:1">
      <c r="A60" s="3">
        <v>0</v>
      </c>
    </row>
    <row r="61" spans="1:1">
      <c r="A61" s="3">
        <v>0</v>
      </c>
    </row>
    <row r="62" spans="1:1">
      <c r="A62" s="3">
        <v>0</v>
      </c>
    </row>
    <row r="63" spans="1:1">
      <c r="A63" s="3">
        <v>0</v>
      </c>
    </row>
    <row r="64" spans="1:1">
      <c r="A64" s="1">
        <v>0</v>
      </c>
    </row>
    <row r="65" spans="1:1">
      <c r="A65" s="3">
        <v>5</v>
      </c>
    </row>
    <row r="66" spans="1:1">
      <c r="A66" s="3">
        <v>0</v>
      </c>
    </row>
    <row r="67" spans="1:1">
      <c r="A67" s="3">
        <v>3</v>
      </c>
    </row>
    <row r="68" spans="1:1">
      <c r="A68" s="3">
        <v>5</v>
      </c>
    </row>
    <row r="69" spans="1:1">
      <c r="A69" s="3">
        <v>4</v>
      </c>
    </row>
    <row r="70" spans="1:1">
      <c r="A70" s="3">
        <v>4</v>
      </c>
    </row>
    <row r="71" spans="1:1">
      <c r="A71" s="3">
        <v>4</v>
      </c>
    </row>
    <row r="72" spans="1:1">
      <c r="A72" s="3">
        <v>5</v>
      </c>
    </row>
    <row r="73" spans="1:1">
      <c r="A73" s="3">
        <v>5</v>
      </c>
    </row>
    <row r="74" spans="1:1">
      <c r="A74" s="3">
        <v>0</v>
      </c>
    </row>
    <row r="75" spans="1:1">
      <c r="A75" s="3">
        <v>5</v>
      </c>
    </row>
    <row r="76" spans="1:1">
      <c r="A76" s="3">
        <v>0</v>
      </c>
    </row>
    <row r="77" spans="1:1">
      <c r="A77" s="3">
        <v>5</v>
      </c>
    </row>
    <row r="78" spans="1:1">
      <c r="A78" s="3">
        <v>0</v>
      </c>
    </row>
    <row r="79" spans="1:1">
      <c r="A79" s="3">
        <v>4</v>
      </c>
    </row>
    <row r="80" spans="1:1">
      <c r="A80" s="1">
        <v>0</v>
      </c>
    </row>
    <row r="81" spans="1:1">
      <c r="A81" s="3">
        <v>3</v>
      </c>
    </row>
    <row r="82" spans="1:1">
      <c r="A82" s="3">
        <v>0</v>
      </c>
    </row>
    <row r="83" spans="1:1">
      <c r="A83" s="3">
        <v>3</v>
      </c>
    </row>
    <row r="84" spans="1:1">
      <c r="A84" s="3">
        <v>5</v>
      </c>
    </row>
    <row r="85" spans="1:1">
      <c r="A85" s="3">
        <v>3</v>
      </c>
    </row>
    <row r="86" spans="1:1">
      <c r="A86" s="3">
        <v>3</v>
      </c>
    </row>
    <row r="87" spans="1:1">
      <c r="A87" s="3">
        <v>3</v>
      </c>
    </row>
    <row r="88" spans="1:1">
      <c r="A88" s="3">
        <v>2</v>
      </c>
    </row>
    <row r="89" spans="1:1">
      <c r="A89" s="1">
        <v>0</v>
      </c>
    </row>
    <row r="90" spans="1:1">
      <c r="A90" s="3">
        <v>3</v>
      </c>
    </row>
    <row r="91" spans="1:1">
      <c r="A91" s="3">
        <v>0</v>
      </c>
    </row>
    <row r="92" spans="1:1">
      <c r="A92" s="3">
        <v>5</v>
      </c>
    </row>
    <row r="93" spans="1:1">
      <c r="A93" s="3">
        <v>5</v>
      </c>
    </row>
    <row r="94" spans="1:1">
      <c r="A94" s="3">
        <v>5</v>
      </c>
    </row>
    <row r="95" spans="1:1">
      <c r="A95" s="3">
        <v>3</v>
      </c>
    </row>
    <row r="96" spans="1:1">
      <c r="A96" s="3">
        <v>4</v>
      </c>
    </row>
    <row r="97" spans="1:1">
      <c r="A97" s="3">
        <v>4</v>
      </c>
    </row>
    <row r="98" spans="1:1">
      <c r="A98" s="3">
        <v>0</v>
      </c>
    </row>
    <row r="99" spans="1:1">
      <c r="A99" s="3">
        <v>5</v>
      </c>
    </row>
    <row r="100" spans="1:1">
      <c r="A100" s="3">
        <v>3</v>
      </c>
    </row>
    <row r="101" spans="1:1">
      <c r="A101" s="3">
        <v>0</v>
      </c>
    </row>
    <row r="102" spans="1:1">
      <c r="A102" s="3">
        <v>0</v>
      </c>
    </row>
    <row r="103" spans="1:1">
      <c r="A103" s="3">
        <v>3</v>
      </c>
    </row>
    <row r="104" spans="1:1">
      <c r="A104" s="3">
        <v>0</v>
      </c>
    </row>
    <row r="105" spans="1:1">
      <c r="A105" s="1">
        <v>4</v>
      </c>
    </row>
    <row r="106" spans="1:1">
      <c r="A106" s="3">
        <v>2</v>
      </c>
    </row>
    <row r="107" spans="1:1">
      <c r="A107" s="3">
        <v>0</v>
      </c>
    </row>
    <row r="108" spans="1:1">
      <c r="A108" s="3">
        <v>0</v>
      </c>
    </row>
    <row r="109" spans="1:1">
      <c r="A109" s="3">
        <v>0</v>
      </c>
    </row>
    <row r="110" spans="1:1">
      <c r="A110" s="3">
        <v>4</v>
      </c>
    </row>
    <row r="111" spans="1:1">
      <c r="A111" s="3">
        <v>3</v>
      </c>
    </row>
    <row r="112" spans="1:1">
      <c r="A112" s="3">
        <v>3</v>
      </c>
    </row>
    <row r="113" spans="1:1">
      <c r="A113" s="3">
        <v>4</v>
      </c>
    </row>
    <row r="114" spans="1:1">
      <c r="A114" s="1">
        <v>5</v>
      </c>
    </row>
    <row r="115" spans="1:1">
      <c r="A115" s="3">
        <v>5</v>
      </c>
    </row>
    <row r="116" spans="1:1">
      <c r="A116" s="3">
        <v>4</v>
      </c>
    </row>
    <row r="117" spans="1:1">
      <c r="A117" s="3">
        <v>2</v>
      </c>
    </row>
    <row r="118" spans="1:1">
      <c r="A118" s="3">
        <v>5</v>
      </c>
    </row>
    <row r="119" spans="1:1">
      <c r="A119" s="3">
        <v>4</v>
      </c>
    </row>
    <row r="120" spans="1:1">
      <c r="A120" s="3">
        <v>4</v>
      </c>
    </row>
    <row r="121" spans="1:1">
      <c r="A121" s="3">
        <v>0</v>
      </c>
    </row>
    <row r="122" spans="1:1">
      <c r="A122" s="3">
        <v>5</v>
      </c>
    </row>
    <row r="123" spans="1:1">
      <c r="A123" s="3">
        <v>4</v>
      </c>
    </row>
    <row r="124" spans="1:1">
      <c r="A124" s="3">
        <v>5</v>
      </c>
    </row>
    <row r="125" spans="1:1">
      <c r="A125" s="3">
        <v>5</v>
      </c>
    </row>
    <row r="126" spans="1:1">
      <c r="A126" s="3">
        <v>4</v>
      </c>
    </row>
    <row r="127" spans="1:1">
      <c r="A127" s="3">
        <v>0</v>
      </c>
    </row>
    <row r="128" spans="1:1">
      <c r="A128" s="3">
        <v>3</v>
      </c>
    </row>
    <row r="129" spans="1:1">
      <c r="A129" s="3">
        <v>5</v>
      </c>
    </row>
    <row r="130" spans="1:1">
      <c r="A130" s="3">
        <v>0</v>
      </c>
    </row>
    <row r="131" spans="1:1">
      <c r="A131" s="3">
        <v>0</v>
      </c>
    </row>
    <row r="132" spans="1:1">
      <c r="A132" s="3">
        <v>0</v>
      </c>
    </row>
    <row r="133" spans="1:1">
      <c r="A133" s="3">
        <v>4</v>
      </c>
    </row>
    <row r="134" spans="1:1">
      <c r="A134" s="3">
        <v>0</v>
      </c>
    </row>
    <row r="135" spans="1:1">
      <c r="A135" s="3">
        <v>3</v>
      </c>
    </row>
    <row r="136" spans="1:1">
      <c r="A136" s="3">
        <v>5</v>
      </c>
    </row>
    <row r="137" spans="1:1">
      <c r="A137" s="3">
        <v>2</v>
      </c>
    </row>
    <row r="138" spans="1:1">
      <c r="A138" s="3">
        <v>4</v>
      </c>
    </row>
    <row r="139" spans="1:1">
      <c r="A139" s="1">
        <v>2</v>
      </c>
    </row>
    <row r="140" spans="1:1">
      <c r="A140" s="3">
        <v>0</v>
      </c>
    </row>
    <row r="141" spans="1:1">
      <c r="A141" s="3">
        <v>3</v>
      </c>
    </row>
    <row r="142" spans="1:1">
      <c r="A142" s="3">
        <v>0</v>
      </c>
    </row>
    <row r="143" spans="1:1">
      <c r="A143" s="3">
        <v>5</v>
      </c>
    </row>
    <row r="144" spans="1:1">
      <c r="A144" s="3">
        <v>5</v>
      </c>
    </row>
    <row r="145" spans="1:1">
      <c r="A145" s="3">
        <v>3</v>
      </c>
    </row>
    <row r="146" spans="1:1">
      <c r="A146" s="3">
        <v>0</v>
      </c>
    </row>
    <row r="147" spans="1:1">
      <c r="A147" s="3">
        <v>5</v>
      </c>
    </row>
    <row r="148" spans="1:1">
      <c r="A148" s="3">
        <v>5</v>
      </c>
    </row>
    <row r="149" spans="1:1">
      <c r="A149" s="3">
        <v>0</v>
      </c>
    </row>
    <row r="150" spans="1:1">
      <c r="A150" s="3">
        <v>5</v>
      </c>
    </row>
    <row r="151" spans="1:1">
      <c r="A151" s="3">
        <v>3</v>
      </c>
    </row>
    <row r="152" spans="1:1">
      <c r="A152" s="3">
        <v>4</v>
      </c>
    </row>
    <row r="153" spans="1:1">
      <c r="A153" s="3">
        <v>4</v>
      </c>
    </row>
    <row r="154" spans="1:1">
      <c r="A154" s="3">
        <v>5</v>
      </c>
    </row>
    <row r="155" spans="1:1">
      <c r="A155" s="1">
        <v>5</v>
      </c>
    </row>
    <row r="156" spans="1:1">
      <c r="A156" s="3">
        <v>3</v>
      </c>
    </row>
    <row r="157" spans="1:1">
      <c r="A157" s="3">
        <v>0</v>
      </c>
    </row>
    <row r="158" spans="1:1">
      <c r="A158" s="3">
        <v>3</v>
      </c>
    </row>
    <row r="159" spans="1:1">
      <c r="A159" s="3">
        <v>0</v>
      </c>
    </row>
    <row r="160" spans="1:1">
      <c r="A160" s="3">
        <v>3</v>
      </c>
    </row>
    <row r="161" spans="1:1">
      <c r="A161" s="3">
        <v>0</v>
      </c>
    </row>
    <row r="162" spans="1:1">
      <c r="A162" s="3">
        <v>4</v>
      </c>
    </row>
    <row r="163" spans="1:1">
      <c r="A163" s="3">
        <v>0</v>
      </c>
    </row>
    <row r="164" spans="1:1">
      <c r="A164" s="1">
        <v>3</v>
      </c>
    </row>
    <row r="165" spans="1:1">
      <c r="A165" s="3">
        <v>2</v>
      </c>
    </row>
    <row r="166" spans="1:1">
      <c r="A166" s="3">
        <v>3</v>
      </c>
    </row>
    <row r="167" spans="1:1">
      <c r="A167" s="3">
        <v>3</v>
      </c>
    </row>
    <row r="168" spans="1:1">
      <c r="A168" s="3">
        <v>4</v>
      </c>
    </row>
    <row r="169" spans="1:1">
      <c r="A169" s="3">
        <v>0</v>
      </c>
    </row>
    <row r="170" spans="1:1">
      <c r="A170" s="3">
        <v>4</v>
      </c>
    </row>
    <row r="171" spans="1:1">
      <c r="A171" s="3">
        <v>5</v>
      </c>
    </row>
    <row r="172" spans="1:1">
      <c r="A172" s="3">
        <v>4</v>
      </c>
    </row>
    <row r="173" spans="1:1">
      <c r="A173" s="3">
        <v>5</v>
      </c>
    </row>
    <row r="174" spans="1:1">
      <c r="A174" s="3">
        <v>4</v>
      </c>
    </row>
    <row r="175" spans="1:1">
      <c r="A175" s="3">
        <v>5</v>
      </c>
    </row>
    <row r="176" spans="1:1">
      <c r="A176" s="3">
        <v>4</v>
      </c>
    </row>
    <row r="177" spans="1:1">
      <c r="A177" s="3">
        <v>0</v>
      </c>
    </row>
    <row r="178" spans="1:1">
      <c r="A178" s="3">
        <v>4</v>
      </c>
    </row>
    <row r="179" spans="1:1">
      <c r="A179" s="3">
        <v>3</v>
      </c>
    </row>
    <row r="180" spans="1:1">
      <c r="A180" s="1">
        <v>2</v>
      </c>
    </row>
    <row r="181" spans="1:1">
      <c r="A181" s="3">
        <v>4</v>
      </c>
    </row>
    <row r="182" spans="1:1">
      <c r="A182" s="3">
        <v>0</v>
      </c>
    </row>
    <row r="183" spans="1:1">
      <c r="A183" s="3">
        <v>4</v>
      </c>
    </row>
    <row r="184" spans="1:1">
      <c r="A184" s="3">
        <v>3</v>
      </c>
    </row>
    <row r="185" spans="1:1">
      <c r="A185" s="3">
        <v>4</v>
      </c>
    </row>
    <row r="186" spans="1:1">
      <c r="A186" s="3">
        <v>3</v>
      </c>
    </row>
    <row r="187" spans="1:1">
      <c r="A187" s="3">
        <v>3</v>
      </c>
    </row>
    <row r="188" spans="1:1">
      <c r="A188" s="3">
        <v>5</v>
      </c>
    </row>
    <row r="189" spans="1:1">
      <c r="A189" s="1">
        <v>3</v>
      </c>
    </row>
    <row r="190" spans="1:1">
      <c r="A190" s="3">
        <v>0</v>
      </c>
    </row>
    <row r="191" spans="1:1">
      <c r="A191" s="3">
        <v>3</v>
      </c>
    </row>
    <row r="192" spans="1:1">
      <c r="A192" s="3">
        <v>2</v>
      </c>
    </row>
    <row r="193" spans="1:1">
      <c r="A193" s="3">
        <v>4</v>
      </c>
    </row>
    <row r="194" spans="1:1">
      <c r="A194" s="3">
        <v>4</v>
      </c>
    </row>
    <row r="195" spans="1:1">
      <c r="A195" s="3">
        <v>4</v>
      </c>
    </row>
    <row r="196" spans="1:1">
      <c r="A196" s="3">
        <v>0</v>
      </c>
    </row>
    <row r="197" spans="1:1">
      <c r="A197" s="3">
        <v>5</v>
      </c>
    </row>
    <row r="198" spans="1:1">
      <c r="A198" s="3">
        <v>5</v>
      </c>
    </row>
    <row r="199" spans="1:1">
      <c r="A199" s="3">
        <v>0</v>
      </c>
    </row>
    <row r="200" spans="1:1">
      <c r="A200" s="3">
        <v>0</v>
      </c>
    </row>
    <row r="201" spans="1:1">
      <c r="A201" s="3">
        <v>4</v>
      </c>
    </row>
    <row r="202" spans="1:1">
      <c r="A202" s="3">
        <v>4</v>
      </c>
    </row>
    <row r="203" spans="1:1">
      <c r="A203" s="3">
        <v>5</v>
      </c>
    </row>
    <row r="204" spans="1:1">
      <c r="A204" s="3">
        <v>4</v>
      </c>
    </row>
    <row r="205" spans="1:1">
      <c r="A205" s="1">
        <v>0</v>
      </c>
    </row>
    <row r="206" spans="1:1">
      <c r="A206" s="3">
        <v>3</v>
      </c>
    </row>
    <row r="207" spans="1:1">
      <c r="A207" s="3">
        <v>0</v>
      </c>
    </row>
    <row r="208" spans="1:1">
      <c r="A208" s="3">
        <v>0</v>
      </c>
    </row>
    <row r="209" spans="1:1">
      <c r="A209" s="3">
        <v>4</v>
      </c>
    </row>
    <row r="210" spans="1:1">
      <c r="A210" s="3">
        <v>2</v>
      </c>
    </row>
    <row r="211" spans="1:1">
      <c r="A211" s="3">
        <v>3</v>
      </c>
    </row>
    <row r="212" spans="1:1">
      <c r="A212" s="3">
        <v>3</v>
      </c>
    </row>
    <row r="213" spans="1:1">
      <c r="A213" s="3">
        <v>4</v>
      </c>
    </row>
    <row r="214" spans="1:1">
      <c r="A214" s="1">
        <v>0</v>
      </c>
    </row>
    <row r="215" spans="1:1">
      <c r="A215" s="3">
        <v>0</v>
      </c>
    </row>
    <row r="216" spans="1:1">
      <c r="A216" s="3">
        <v>0</v>
      </c>
    </row>
    <row r="217" spans="1:1">
      <c r="A217" s="3">
        <v>0</v>
      </c>
    </row>
    <row r="218" spans="1:1">
      <c r="A218" s="3">
        <v>0</v>
      </c>
    </row>
    <row r="219" spans="1:1">
      <c r="A219" s="3">
        <v>4</v>
      </c>
    </row>
    <row r="220" spans="1:1">
      <c r="A220" s="3">
        <v>4</v>
      </c>
    </row>
    <row r="221" spans="1:1">
      <c r="A221" s="3">
        <v>5</v>
      </c>
    </row>
    <row r="222" spans="1:1">
      <c r="A222" s="3">
        <v>4</v>
      </c>
    </row>
    <row r="223" spans="1:1">
      <c r="A223" s="3">
        <v>5</v>
      </c>
    </row>
    <row r="224" spans="1:1">
      <c r="A224" s="3">
        <v>4</v>
      </c>
    </row>
    <row r="225" spans="1:1">
      <c r="A225" s="3">
        <v>3</v>
      </c>
    </row>
    <row r="226" spans="1:1">
      <c r="A226" s="3">
        <v>5</v>
      </c>
    </row>
    <row r="227" spans="1:1">
      <c r="A227" s="3">
        <v>4</v>
      </c>
    </row>
    <row r="228" spans="1:1">
      <c r="A228" s="3">
        <v>5</v>
      </c>
    </row>
    <row r="229" spans="1:1">
      <c r="A229" s="3">
        <v>0</v>
      </c>
    </row>
    <row r="230" spans="1:1">
      <c r="A230" s="2">
        <v>3</v>
      </c>
    </row>
    <row r="231" spans="1:1">
      <c r="A231" s="2">
        <v>3</v>
      </c>
    </row>
    <row r="232" spans="1:1">
      <c r="A232" s="2">
        <v>0</v>
      </c>
    </row>
    <row r="233" spans="1:1">
      <c r="A233" s="2">
        <v>0</v>
      </c>
    </row>
    <row r="234" spans="1:1">
      <c r="A234" s="2">
        <v>0</v>
      </c>
    </row>
    <row r="235" spans="1:1">
      <c r="A235" s="2">
        <v>4</v>
      </c>
    </row>
    <row r="236" spans="1:1">
      <c r="A236" s="2">
        <v>0</v>
      </c>
    </row>
    <row r="237" spans="1:1">
      <c r="A237" s="2">
        <v>2</v>
      </c>
    </row>
    <row r="238" spans="1:1">
      <c r="A238" s="2">
        <v>0</v>
      </c>
    </row>
    <row r="239" spans="1:1">
      <c r="A239" s="2">
        <v>2</v>
      </c>
    </row>
    <row r="240" spans="1:1">
      <c r="A240" s="2">
        <v>0</v>
      </c>
    </row>
    <row r="241" spans="1:1">
      <c r="A241" s="2">
        <v>3</v>
      </c>
    </row>
    <row r="242" spans="1:1">
      <c r="A242" s="2">
        <v>2</v>
      </c>
    </row>
    <row r="243" spans="1:1">
      <c r="A243" s="2">
        <v>4</v>
      </c>
    </row>
    <row r="244" spans="1:1">
      <c r="A244" s="2">
        <v>4</v>
      </c>
    </row>
    <row r="245" spans="1:1">
      <c r="A245" s="3">
        <v>4</v>
      </c>
    </row>
    <row r="246" spans="1:1">
      <c r="A246" s="2">
        <v>5</v>
      </c>
    </row>
    <row r="247" spans="1:1">
      <c r="A247" s="2">
        <v>4</v>
      </c>
    </row>
    <row r="248" spans="1:1">
      <c r="A248" s="2">
        <v>5</v>
      </c>
    </row>
    <row r="249" spans="1:1">
      <c r="A249" s="2">
        <v>5</v>
      </c>
    </row>
    <row r="250" spans="1:1">
      <c r="A250" s="2">
        <v>3</v>
      </c>
    </row>
    <row r="251" spans="1:1">
      <c r="A251" s="2">
        <v>5</v>
      </c>
    </row>
    <row r="252" spans="1:1">
      <c r="A252" s="2">
        <v>0</v>
      </c>
    </row>
    <row r="253" spans="1:1">
      <c r="A253" s="2">
        <v>5</v>
      </c>
    </row>
    <row r="254" spans="1:1">
      <c r="A254" s="2">
        <v>0</v>
      </c>
    </row>
  </sheetData>
  <mergeCells count="2">
    <mergeCell ref="O16:P16"/>
    <mergeCell ref="O15:P15"/>
  </mergeCells>
  <hyperlinks>
    <hyperlink ref="O16:P16" r:id="rId1" display="слайд результатов 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4"/>
  <sheetViews>
    <sheetView topLeftCell="G4" workbookViewId="0">
      <selection activeCell="P16" sqref="P16"/>
    </sheetView>
  </sheetViews>
  <sheetFormatPr defaultRowHeight="15"/>
  <cols>
    <col min="1" max="1" width="10.85546875" customWidth="1"/>
    <col min="3" max="3" width="12.7109375" customWidth="1"/>
    <col min="4" max="4" width="12" customWidth="1"/>
    <col min="5" max="5" width="18.42578125" customWidth="1"/>
    <col min="6" max="6" width="12.28515625" customWidth="1"/>
    <col min="7" max="7" width="1.85546875" style="14" customWidth="1"/>
    <col min="8" max="8" width="14.140625" customWidth="1"/>
    <col min="9" max="9" width="12" customWidth="1"/>
    <col min="10" max="10" width="11" customWidth="1"/>
    <col min="11" max="13" width="11.85546875" customWidth="1"/>
    <col min="14" max="14" width="2" style="15" customWidth="1"/>
    <col min="15" max="15" width="10.85546875" customWidth="1"/>
    <col min="16" max="16" width="25.7109375" customWidth="1"/>
  </cols>
  <sheetData>
    <row r="1" spans="1:16" ht="18.75">
      <c r="A1" s="22" t="s">
        <v>32</v>
      </c>
    </row>
    <row r="2" spans="1:16" ht="18.75">
      <c r="A2" s="23" t="s">
        <v>39</v>
      </c>
    </row>
    <row r="3" spans="1:16">
      <c r="A3" t="s">
        <v>15</v>
      </c>
      <c r="C3">
        <v>180</v>
      </c>
    </row>
    <row r="4" spans="1:16" ht="19.5" thickBot="1">
      <c r="A4" s="23" t="s">
        <v>14</v>
      </c>
      <c r="C4" t="s">
        <v>27</v>
      </c>
      <c r="H4" t="s">
        <v>28</v>
      </c>
      <c r="O4" s="13" t="s">
        <v>21</v>
      </c>
    </row>
    <row r="5" spans="1:16">
      <c r="A5">
        <v>3</v>
      </c>
      <c r="C5" s="24" t="s">
        <v>5</v>
      </c>
      <c r="D5" s="25" t="s">
        <v>0</v>
      </c>
      <c r="E5" s="25" t="s">
        <v>1</v>
      </c>
      <c r="F5" s="26" t="s">
        <v>2</v>
      </c>
      <c r="H5" s="36" t="s">
        <v>34</v>
      </c>
      <c r="I5" s="37" t="s">
        <v>3</v>
      </c>
      <c r="J5" s="37" t="s">
        <v>10</v>
      </c>
      <c r="K5" s="37" t="s">
        <v>11</v>
      </c>
      <c r="L5" s="38">
        <v>4.5</v>
      </c>
      <c r="M5" s="39" t="s">
        <v>4</v>
      </c>
      <c r="O5" t="s">
        <v>20</v>
      </c>
    </row>
    <row r="6" spans="1:16" ht="15.75" thickBot="1">
      <c r="A6">
        <v>0</v>
      </c>
      <c r="C6" s="27" t="s">
        <v>19</v>
      </c>
      <c r="D6" s="28" t="s">
        <v>16</v>
      </c>
      <c r="E6" s="28" t="s">
        <v>17</v>
      </c>
      <c r="F6" s="29" t="s">
        <v>18</v>
      </c>
      <c r="H6" s="30" t="s">
        <v>0</v>
      </c>
      <c r="I6" s="4">
        <v>69</v>
      </c>
      <c r="J6" s="4">
        <v>16</v>
      </c>
      <c r="K6" s="4">
        <v>40</v>
      </c>
      <c r="L6" s="18">
        <v>55</v>
      </c>
      <c r="M6" s="7" t="str">
        <f>IF(SUM(I6:L6)=C3,"ок!","ош")</f>
        <v>ок!</v>
      </c>
      <c r="O6" s="21" t="s">
        <v>26</v>
      </c>
    </row>
    <row r="7" spans="1:16">
      <c r="A7">
        <v>0</v>
      </c>
      <c r="C7" s="6">
        <v>0</v>
      </c>
      <c r="D7" s="4">
        <f>COUNTIF(A5:A184,0)</f>
        <v>69</v>
      </c>
      <c r="E7" s="47">
        <f t="shared" ref="E7:E12" si="0">D7/$C$3</f>
        <v>0.38333333333333336</v>
      </c>
      <c r="F7" s="46">
        <f t="shared" ref="F7:F12" si="1">E7*100</f>
        <v>38.333333333333336</v>
      </c>
      <c r="H7" s="30" t="s">
        <v>12</v>
      </c>
      <c r="I7" s="4">
        <v>0.38</v>
      </c>
      <c r="J7" s="4">
        <v>0.09</v>
      </c>
      <c r="K7" s="4">
        <v>0.22</v>
      </c>
      <c r="L7" s="18">
        <v>0.31</v>
      </c>
      <c r="M7" s="7" t="str">
        <f>IF(SUM(I7:L7)=1,"ок!","ош")</f>
        <v>ок!</v>
      </c>
      <c r="O7" s="33" t="s">
        <v>6</v>
      </c>
      <c r="P7" s="5">
        <v>180</v>
      </c>
    </row>
    <row r="8" spans="1:16" ht="15.75" thickBot="1">
      <c r="A8">
        <v>0</v>
      </c>
      <c r="C8" s="6">
        <v>1</v>
      </c>
      <c r="D8" s="4">
        <f>COUNTIF(A5:A184,1)</f>
        <v>0</v>
      </c>
      <c r="E8" s="47">
        <f t="shared" si="0"/>
        <v>0</v>
      </c>
      <c r="F8" s="46">
        <f t="shared" si="1"/>
        <v>0</v>
      </c>
      <c r="H8" s="31" t="s">
        <v>13</v>
      </c>
      <c r="I8" s="9">
        <v>38.33</v>
      </c>
      <c r="J8" s="9">
        <v>8.89</v>
      </c>
      <c r="K8" s="9">
        <v>22.22</v>
      </c>
      <c r="L8" s="19">
        <v>30.56</v>
      </c>
      <c r="M8" s="10" t="str">
        <f>IF(SUM(I8:L8)=100,"ок!","ош")</f>
        <v>ок!</v>
      </c>
      <c r="O8" s="34" t="s">
        <v>29</v>
      </c>
      <c r="P8" s="7"/>
    </row>
    <row r="9" spans="1:16">
      <c r="A9">
        <v>2</v>
      </c>
      <c r="C9" s="6">
        <v>2</v>
      </c>
      <c r="D9" s="4">
        <f>COUNTIF(A5:A184,2)</f>
        <v>16</v>
      </c>
      <c r="E9" s="47">
        <f t="shared" si="0"/>
        <v>8.8888888888888892E-2</v>
      </c>
      <c r="F9" s="46">
        <f t="shared" si="1"/>
        <v>8.8888888888888893</v>
      </c>
      <c r="O9" s="34" t="s">
        <v>7</v>
      </c>
      <c r="P9" s="11"/>
    </row>
    <row r="10" spans="1:16">
      <c r="A10">
        <v>0</v>
      </c>
      <c r="C10" s="6">
        <v>3</v>
      </c>
      <c r="D10" s="4">
        <f>COUNTIF(A5:A184,3)</f>
        <v>40</v>
      </c>
      <c r="E10" s="47">
        <f t="shared" si="0"/>
        <v>0.22222222222222221</v>
      </c>
      <c r="F10" s="46">
        <f t="shared" si="1"/>
        <v>22.222222222222221</v>
      </c>
      <c r="H10" s="20" t="s">
        <v>25</v>
      </c>
      <c r="O10" s="34" t="s">
        <v>9</v>
      </c>
      <c r="P10" s="7"/>
    </row>
    <row r="11" spans="1:16" ht="15.75" thickBot="1">
      <c r="A11">
        <v>4</v>
      </c>
      <c r="C11" s="6">
        <v>4</v>
      </c>
      <c r="D11" s="4">
        <f>COUNTIF(A5:A184,4)</f>
        <v>32</v>
      </c>
      <c r="E11" s="47">
        <f t="shared" si="0"/>
        <v>0.17777777777777778</v>
      </c>
      <c r="F11" s="46">
        <f t="shared" si="1"/>
        <v>17.777777777777779</v>
      </c>
      <c r="H11" s="32" t="s">
        <v>22</v>
      </c>
      <c r="I11" s="4">
        <f>$I$8</f>
        <v>38.33</v>
      </c>
      <c r="O11" s="35" t="s">
        <v>8</v>
      </c>
      <c r="P11" s="10"/>
    </row>
    <row r="12" spans="1:16" ht="15.75" thickBot="1">
      <c r="A12">
        <v>0</v>
      </c>
      <c r="C12" s="6">
        <v>5</v>
      </c>
      <c r="D12" s="4">
        <f>COUNTIF(A5:A184,5)</f>
        <v>23</v>
      </c>
      <c r="E12" s="47">
        <f t="shared" si="0"/>
        <v>0.12777777777777777</v>
      </c>
      <c r="F12" s="46">
        <f t="shared" si="1"/>
        <v>12.777777777777777</v>
      </c>
      <c r="H12" s="32" t="s">
        <v>23</v>
      </c>
      <c r="I12" s="17">
        <f>($C$3-$I$6)/$C$3</f>
        <v>0.6166666666666667</v>
      </c>
    </row>
    <row r="13" spans="1:16" ht="15.75" thickBot="1">
      <c r="A13">
        <v>0</v>
      </c>
      <c r="C13" s="8" t="s">
        <v>4</v>
      </c>
      <c r="D13" s="12" t="str">
        <f>IF(SUM(D7:D12)=C3,"ок!","ош")</f>
        <v>ок!</v>
      </c>
      <c r="E13" s="12" t="str">
        <f>IF(SUM(E7:E12)=1,"ок!","ош")</f>
        <v>ок!</v>
      </c>
      <c r="F13" s="12" t="str">
        <f>IF(SUM(F7:F12)=100,"ок!","ош")</f>
        <v>ок!</v>
      </c>
      <c r="H13" s="32" t="s">
        <v>24</v>
      </c>
      <c r="I13" s="4">
        <f>$L$8</f>
        <v>30.56</v>
      </c>
    </row>
    <row r="14" spans="1:16">
      <c r="A14">
        <v>0</v>
      </c>
    </row>
    <row r="15" spans="1:16" ht="32.25" customHeight="1">
      <c r="A15">
        <v>3</v>
      </c>
      <c r="C15" s="45" t="s">
        <v>30</v>
      </c>
      <c r="D15" s="42"/>
      <c r="E15" s="42"/>
      <c r="F15" s="42"/>
      <c r="G15" s="44"/>
      <c r="H15" s="42" t="s">
        <v>31</v>
      </c>
      <c r="I15" s="42"/>
      <c r="J15" s="42"/>
      <c r="K15" s="42"/>
      <c r="L15" s="42"/>
      <c r="M15" s="42"/>
      <c r="N15" s="43"/>
      <c r="O15" s="42" t="s">
        <v>38</v>
      </c>
      <c r="P15" s="41" t="s">
        <v>37</v>
      </c>
    </row>
    <row r="16" spans="1:16">
      <c r="A16">
        <v>3</v>
      </c>
      <c r="P16" s="40" t="s">
        <v>36</v>
      </c>
    </row>
    <row r="17" spans="1:4" customFormat="1">
      <c r="A17">
        <v>0</v>
      </c>
    </row>
    <row r="18" spans="1:4" customFormat="1">
      <c r="A18">
        <v>3</v>
      </c>
    </row>
    <row r="19" spans="1:4" customFormat="1">
      <c r="A19">
        <v>0</v>
      </c>
    </row>
    <row r="20" spans="1:4" customFormat="1">
      <c r="A20">
        <v>0</v>
      </c>
    </row>
    <row r="21" spans="1:4" customFormat="1">
      <c r="A21">
        <v>0</v>
      </c>
    </row>
    <row r="22" spans="1:4" customFormat="1">
      <c r="A22">
        <v>0</v>
      </c>
    </row>
    <row r="23" spans="1:4" customFormat="1">
      <c r="A23">
        <v>3</v>
      </c>
    </row>
    <row r="24" spans="1:4" customFormat="1">
      <c r="A24">
        <v>4</v>
      </c>
    </row>
    <row r="25" spans="1:4" customFormat="1">
      <c r="A25">
        <v>0</v>
      </c>
    </row>
    <row r="26" spans="1:4" customFormat="1">
      <c r="A26">
        <v>0</v>
      </c>
    </row>
    <row r="27" spans="1:4" customFormat="1">
      <c r="A27">
        <v>3</v>
      </c>
    </row>
    <row r="28" spans="1:4" customFormat="1">
      <c r="A28">
        <v>5</v>
      </c>
    </row>
    <row r="29" spans="1:4" customFormat="1">
      <c r="A29">
        <v>2</v>
      </c>
    </row>
    <row r="30" spans="1:4" customFormat="1">
      <c r="A30">
        <v>5</v>
      </c>
      <c r="C30" s="1"/>
      <c r="D30" s="1"/>
    </row>
    <row r="31" spans="1:4" customFormat="1">
      <c r="A31">
        <v>3</v>
      </c>
      <c r="C31" s="1"/>
      <c r="D31" s="1"/>
    </row>
    <row r="32" spans="1:4" customFormat="1">
      <c r="A32">
        <v>3</v>
      </c>
      <c r="C32" s="1"/>
      <c r="D32" s="16"/>
    </row>
    <row r="33" spans="1:4" customFormat="1">
      <c r="A33">
        <v>0</v>
      </c>
      <c r="C33" s="1"/>
      <c r="D33" s="1"/>
    </row>
    <row r="34" spans="1:4" customFormat="1">
      <c r="A34">
        <v>0</v>
      </c>
      <c r="C34" s="1"/>
      <c r="D34" s="1"/>
    </row>
    <row r="35" spans="1:4" customFormat="1">
      <c r="A35">
        <v>0</v>
      </c>
    </row>
    <row r="36" spans="1:4" customFormat="1">
      <c r="A36">
        <v>0</v>
      </c>
    </row>
    <row r="37" spans="1:4" customFormat="1">
      <c r="A37">
        <v>0</v>
      </c>
    </row>
    <row r="38" spans="1:4" customFormat="1">
      <c r="A38">
        <v>4</v>
      </c>
    </row>
    <row r="39" spans="1:4" customFormat="1">
      <c r="A39">
        <v>4</v>
      </c>
    </row>
    <row r="40" spans="1:4" customFormat="1">
      <c r="A40">
        <v>3</v>
      </c>
    </row>
    <row r="41" spans="1:4" customFormat="1">
      <c r="A41">
        <v>4</v>
      </c>
    </row>
    <row r="42" spans="1:4" customFormat="1">
      <c r="A42">
        <v>2</v>
      </c>
    </row>
    <row r="43" spans="1:4" customFormat="1">
      <c r="A43">
        <v>0</v>
      </c>
    </row>
    <row r="44" spans="1:4" customFormat="1">
      <c r="A44">
        <v>0</v>
      </c>
    </row>
    <row r="45" spans="1:4" customFormat="1">
      <c r="A45">
        <v>3</v>
      </c>
    </row>
    <row r="46" spans="1:4" customFormat="1">
      <c r="A46">
        <v>5</v>
      </c>
    </row>
    <row r="47" spans="1:4" customFormat="1">
      <c r="A47">
        <v>0</v>
      </c>
    </row>
    <row r="48" spans="1:4" customFormat="1">
      <c r="A48">
        <v>2</v>
      </c>
    </row>
    <row r="49" spans="1:1" customFormat="1">
      <c r="A49">
        <v>3</v>
      </c>
    </row>
    <row r="50" spans="1:1" customFormat="1">
      <c r="A50">
        <v>4</v>
      </c>
    </row>
    <row r="51" spans="1:1" customFormat="1">
      <c r="A51">
        <v>0</v>
      </c>
    </row>
    <row r="52" spans="1:1" customFormat="1">
      <c r="A52">
        <v>0</v>
      </c>
    </row>
    <row r="53" spans="1:1" customFormat="1">
      <c r="A53">
        <v>3</v>
      </c>
    </row>
    <row r="54" spans="1:1" customFormat="1">
      <c r="A54">
        <v>3</v>
      </c>
    </row>
    <row r="55" spans="1:1" customFormat="1">
      <c r="A55">
        <v>4</v>
      </c>
    </row>
    <row r="56" spans="1:1" customFormat="1">
      <c r="A56">
        <v>3</v>
      </c>
    </row>
    <row r="57" spans="1:1" customFormat="1">
      <c r="A57">
        <v>4</v>
      </c>
    </row>
    <row r="58" spans="1:1" customFormat="1">
      <c r="A58">
        <v>4</v>
      </c>
    </row>
    <row r="59" spans="1:1" customFormat="1">
      <c r="A59">
        <v>3</v>
      </c>
    </row>
    <row r="60" spans="1:1" customFormat="1">
      <c r="A60">
        <v>4</v>
      </c>
    </row>
    <row r="61" spans="1:1" customFormat="1">
      <c r="A61">
        <v>3</v>
      </c>
    </row>
    <row r="62" spans="1:1" customFormat="1">
      <c r="A62">
        <v>5</v>
      </c>
    </row>
    <row r="63" spans="1:1" customFormat="1">
      <c r="A63">
        <v>5</v>
      </c>
    </row>
    <row r="64" spans="1:1" customFormat="1">
      <c r="A64">
        <v>4</v>
      </c>
    </row>
    <row r="65" spans="1:1" customFormat="1">
      <c r="A65">
        <v>4</v>
      </c>
    </row>
    <row r="66" spans="1:1" customFormat="1">
      <c r="A66">
        <v>4</v>
      </c>
    </row>
    <row r="67" spans="1:1" customFormat="1">
      <c r="A67">
        <v>4</v>
      </c>
    </row>
    <row r="68" spans="1:1" customFormat="1">
      <c r="A68">
        <v>4</v>
      </c>
    </row>
    <row r="69" spans="1:1" customFormat="1">
      <c r="A69">
        <v>3</v>
      </c>
    </row>
    <row r="70" spans="1:1" customFormat="1">
      <c r="A70">
        <v>4</v>
      </c>
    </row>
    <row r="71" spans="1:1" customFormat="1">
      <c r="A71">
        <v>3</v>
      </c>
    </row>
    <row r="72" spans="1:1" customFormat="1">
      <c r="A72">
        <v>3</v>
      </c>
    </row>
    <row r="73" spans="1:1" customFormat="1">
      <c r="A73">
        <v>4</v>
      </c>
    </row>
    <row r="74" spans="1:1" customFormat="1">
      <c r="A74">
        <v>4</v>
      </c>
    </row>
    <row r="75" spans="1:1" customFormat="1">
      <c r="A75">
        <v>0</v>
      </c>
    </row>
    <row r="76" spans="1:1" customFormat="1">
      <c r="A76">
        <v>3</v>
      </c>
    </row>
    <row r="77" spans="1:1" customFormat="1">
      <c r="A77">
        <v>5</v>
      </c>
    </row>
    <row r="78" spans="1:1" customFormat="1">
      <c r="A78">
        <v>5</v>
      </c>
    </row>
    <row r="79" spans="1:1" customFormat="1">
      <c r="A79">
        <v>5</v>
      </c>
    </row>
    <row r="80" spans="1:1" customFormat="1">
      <c r="A80">
        <v>0</v>
      </c>
    </row>
    <row r="81" spans="1:1" customFormat="1">
      <c r="A81">
        <v>0</v>
      </c>
    </row>
    <row r="82" spans="1:1" customFormat="1">
      <c r="A82">
        <v>4</v>
      </c>
    </row>
    <row r="83" spans="1:1" customFormat="1">
      <c r="A83">
        <v>5</v>
      </c>
    </row>
    <row r="84" spans="1:1" customFormat="1">
      <c r="A84">
        <v>0</v>
      </c>
    </row>
    <row r="85" spans="1:1" customFormat="1">
      <c r="A85">
        <v>4</v>
      </c>
    </row>
    <row r="86" spans="1:1" customFormat="1">
      <c r="A86">
        <v>3</v>
      </c>
    </row>
    <row r="87" spans="1:1" customFormat="1">
      <c r="A87">
        <v>0</v>
      </c>
    </row>
    <row r="88" spans="1:1" customFormat="1">
      <c r="A88">
        <v>0</v>
      </c>
    </row>
    <row r="89" spans="1:1" customFormat="1">
      <c r="A89">
        <v>3</v>
      </c>
    </row>
    <row r="90" spans="1:1" customFormat="1">
      <c r="A90">
        <v>4</v>
      </c>
    </row>
    <row r="91" spans="1:1" customFormat="1">
      <c r="A91">
        <v>0</v>
      </c>
    </row>
    <row r="92" spans="1:1" customFormat="1">
      <c r="A92">
        <v>0</v>
      </c>
    </row>
    <row r="93" spans="1:1" customFormat="1">
      <c r="A93">
        <v>0</v>
      </c>
    </row>
    <row r="94" spans="1:1" customFormat="1">
      <c r="A94">
        <v>5</v>
      </c>
    </row>
    <row r="95" spans="1:1" customFormat="1">
      <c r="A95">
        <v>5</v>
      </c>
    </row>
    <row r="96" spans="1:1" customFormat="1">
      <c r="A96">
        <v>0</v>
      </c>
    </row>
    <row r="97" spans="1:1" customFormat="1">
      <c r="A97">
        <v>0</v>
      </c>
    </row>
    <row r="98" spans="1:1" customFormat="1">
      <c r="A98">
        <v>4</v>
      </c>
    </row>
    <row r="99" spans="1:1" customFormat="1">
      <c r="A99">
        <v>5</v>
      </c>
    </row>
    <row r="100" spans="1:1" customFormat="1">
      <c r="A100">
        <v>0</v>
      </c>
    </row>
    <row r="101" spans="1:1" customFormat="1">
      <c r="A101">
        <v>2</v>
      </c>
    </row>
    <row r="102" spans="1:1" customFormat="1">
      <c r="A102">
        <v>4</v>
      </c>
    </row>
    <row r="103" spans="1:1" customFormat="1">
      <c r="A103">
        <v>0</v>
      </c>
    </row>
    <row r="104" spans="1:1" customFormat="1">
      <c r="A104">
        <v>0</v>
      </c>
    </row>
    <row r="105" spans="1:1" customFormat="1">
      <c r="A105">
        <v>0</v>
      </c>
    </row>
    <row r="106" spans="1:1" customFormat="1">
      <c r="A106">
        <v>0</v>
      </c>
    </row>
    <row r="107" spans="1:1" customFormat="1">
      <c r="A107">
        <v>4</v>
      </c>
    </row>
    <row r="108" spans="1:1" customFormat="1">
      <c r="A108">
        <v>5</v>
      </c>
    </row>
    <row r="109" spans="1:1" customFormat="1">
      <c r="A109">
        <v>3</v>
      </c>
    </row>
    <row r="110" spans="1:1" customFormat="1">
      <c r="A110">
        <v>0</v>
      </c>
    </row>
    <row r="111" spans="1:1" customFormat="1">
      <c r="A111">
        <v>2</v>
      </c>
    </row>
    <row r="112" spans="1:1" customFormat="1">
      <c r="A112">
        <v>2</v>
      </c>
    </row>
    <row r="113" spans="1:1" customFormat="1">
      <c r="A113">
        <v>0</v>
      </c>
    </row>
    <row r="114" spans="1:1" customFormat="1">
      <c r="A114">
        <v>5</v>
      </c>
    </row>
    <row r="115" spans="1:1" customFormat="1">
      <c r="A115">
        <v>4</v>
      </c>
    </row>
    <row r="116" spans="1:1" customFormat="1">
      <c r="A116">
        <v>0</v>
      </c>
    </row>
    <row r="117" spans="1:1" customFormat="1">
      <c r="A117">
        <v>3</v>
      </c>
    </row>
    <row r="118" spans="1:1" customFormat="1">
      <c r="A118">
        <v>4</v>
      </c>
    </row>
    <row r="119" spans="1:1" customFormat="1">
      <c r="A119">
        <v>0</v>
      </c>
    </row>
    <row r="120" spans="1:1" customFormat="1">
      <c r="A120">
        <v>0</v>
      </c>
    </row>
    <row r="121" spans="1:1" customFormat="1">
      <c r="A121">
        <v>3</v>
      </c>
    </row>
    <row r="122" spans="1:1" customFormat="1">
      <c r="A122">
        <v>0</v>
      </c>
    </row>
    <row r="123" spans="1:1" customFormat="1">
      <c r="A123">
        <v>4</v>
      </c>
    </row>
    <row r="124" spans="1:1" customFormat="1">
      <c r="A124">
        <v>5</v>
      </c>
    </row>
    <row r="125" spans="1:1" customFormat="1">
      <c r="A125">
        <v>3</v>
      </c>
    </row>
    <row r="126" spans="1:1" customFormat="1">
      <c r="A126">
        <v>0</v>
      </c>
    </row>
    <row r="127" spans="1:1" customFormat="1">
      <c r="A127">
        <v>5</v>
      </c>
    </row>
    <row r="128" spans="1:1" customFormat="1">
      <c r="A128">
        <v>3</v>
      </c>
    </row>
    <row r="129" spans="1:1" customFormat="1">
      <c r="A129">
        <v>0</v>
      </c>
    </row>
    <row r="130" spans="1:1" customFormat="1">
      <c r="A130">
        <v>5</v>
      </c>
    </row>
    <row r="131" spans="1:1" customFormat="1">
      <c r="A131">
        <v>4</v>
      </c>
    </row>
    <row r="132" spans="1:1" customFormat="1">
      <c r="A132">
        <v>4</v>
      </c>
    </row>
    <row r="133" spans="1:1" customFormat="1">
      <c r="A133">
        <v>3</v>
      </c>
    </row>
    <row r="134" spans="1:1" customFormat="1">
      <c r="A134">
        <v>4</v>
      </c>
    </row>
    <row r="135" spans="1:1" customFormat="1">
      <c r="A135">
        <v>0</v>
      </c>
    </row>
    <row r="136" spans="1:1" customFormat="1">
      <c r="A136">
        <v>0</v>
      </c>
    </row>
    <row r="137" spans="1:1" customFormat="1">
      <c r="A137">
        <v>3</v>
      </c>
    </row>
    <row r="138" spans="1:1" customFormat="1">
      <c r="A138">
        <v>3</v>
      </c>
    </row>
    <row r="139" spans="1:1" customFormat="1">
      <c r="A139">
        <v>4</v>
      </c>
    </row>
    <row r="140" spans="1:1" customFormat="1">
      <c r="A140">
        <v>5</v>
      </c>
    </row>
    <row r="141" spans="1:1" customFormat="1">
      <c r="A141">
        <v>3</v>
      </c>
    </row>
    <row r="142" spans="1:1" customFormat="1">
      <c r="A142">
        <v>3</v>
      </c>
    </row>
    <row r="143" spans="1:1" customFormat="1">
      <c r="A143">
        <v>5</v>
      </c>
    </row>
    <row r="144" spans="1:1" customFormat="1">
      <c r="A144">
        <v>3</v>
      </c>
    </row>
    <row r="145" spans="1:1" customFormat="1">
      <c r="A145">
        <v>0</v>
      </c>
    </row>
    <row r="146" spans="1:1" customFormat="1">
      <c r="A146">
        <v>5</v>
      </c>
    </row>
    <row r="147" spans="1:1" customFormat="1">
      <c r="A147">
        <v>0</v>
      </c>
    </row>
    <row r="148" spans="1:1" customFormat="1">
      <c r="A148">
        <v>3</v>
      </c>
    </row>
    <row r="149" spans="1:1" customFormat="1">
      <c r="A149">
        <v>0</v>
      </c>
    </row>
    <row r="150" spans="1:1" customFormat="1">
      <c r="A150">
        <v>5</v>
      </c>
    </row>
    <row r="151" spans="1:1" customFormat="1">
      <c r="A151">
        <v>0</v>
      </c>
    </row>
    <row r="152" spans="1:1" customFormat="1">
      <c r="A152">
        <v>0</v>
      </c>
    </row>
    <row r="153" spans="1:1" customFormat="1">
      <c r="A153">
        <v>0</v>
      </c>
    </row>
    <row r="154" spans="1:1" customFormat="1">
      <c r="A154">
        <v>0</v>
      </c>
    </row>
    <row r="155" spans="1:1" customFormat="1">
      <c r="A155">
        <v>2</v>
      </c>
    </row>
    <row r="156" spans="1:1" customFormat="1">
      <c r="A156">
        <v>2</v>
      </c>
    </row>
    <row r="157" spans="1:1" customFormat="1">
      <c r="A157">
        <v>0</v>
      </c>
    </row>
    <row r="158" spans="1:1" customFormat="1">
      <c r="A158">
        <v>0</v>
      </c>
    </row>
    <row r="159" spans="1:1" customFormat="1">
      <c r="A159">
        <v>0</v>
      </c>
    </row>
    <row r="160" spans="1:1" customFormat="1">
      <c r="A160">
        <v>2</v>
      </c>
    </row>
    <row r="161" spans="1:1" customFormat="1">
      <c r="A161">
        <v>2</v>
      </c>
    </row>
    <row r="162" spans="1:1" customFormat="1">
      <c r="A162">
        <v>2</v>
      </c>
    </row>
    <row r="163" spans="1:1" customFormat="1">
      <c r="A163">
        <v>0</v>
      </c>
    </row>
    <row r="164" spans="1:1" customFormat="1">
      <c r="A164">
        <v>4</v>
      </c>
    </row>
    <row r="165" spans="1:1" customFormat="1">
      <c r="A165">
        <v>2</v>
      </c>
    </row>
    <row r="166" spans="1:1" customFormat="1">
      <c r="A166">
        <v>2</v>
      </c>
    </row>
    <row r="167" spans="1:1" customFormat="1">
      <c r="A167">
        <v>3</v>
      </c>
    </row>
    <row r="168" spans="1:1" customFormat="1">
      <c r="A168">
        <v>0</v>
      </c>
    </row>
    <row r="169" spans="1:1" customFormat="1">
      <c r="A169">
        <v>2</v>
      </c>
    </row>
    <row r="170" spans="1:1" customFormat="1">
      <c r="A170">
        <v>0</v>
      </c>
    </row>
    <row r="171" spans="1:1" customFormat="1">
      <c r="A171">
        <v>0</v>
      </c>
    </row>
    <row r="172" spans="1:1" customFormat="1">
      <c r="A172">
        <v>0</v>
      </c>
    </row>
    <row r="173" spans="1:1" customFormat="1">
      <c r="A173">
        <v>3</v>
      </c>
    </row>
    <row r="174" spans="1:1" customFormat="1">
      <c r="A174">
        <v>3</v>
      </c>
    </row>
    <row r="175" spans="1:1" customFormat="1">
      <c r="A175">
        <v>3</v>
      </c>
    </row>
    <row r="176" spans="1:1" customFormat="1">
      <c r="A176">
        <v>0</v>
      </c>
    </row>
    <row r="177" spans="1:1" customFormat="1">
      <c r="A177">
        <v>2</v>
      </c>
    </row>
    <row r="178" spans="1:1" customFormat="1">
      <c r="A178">
        <v>3</v>
      </c>
    </row>
    <row r="179" spans="1:1" customFormat="1">
      <c r="A179">
        <v>3</v>
      </c>
    </row>
    <row r="180" spans="1:1" customFormat="1">
      <c r="A180">
        <v>0</v>
      </c>
    </row>
    <row r="181" spans="1:1" customFormat="1">
      <c r="A181">
        <v>5</v>
      </c>
    </row>
    <row r="182" spans="1:1" customFormat="1">
      <c r="A182">
        <v>0</v>
      </c>
    </row>
    <row r="183" spans="1:1" customFormat="1">
      <c r="A183">
        <v>5</v>
      </c>
    </row>
    <row r="184" spans="1:1" customFormat="1">
      <c r="A184">
        <v>0</v>
      </c>
    </row>
  </sheetData>
  <hyperlinks>
    <hyperlink ref="P16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4"/>
  <sheetViews>
    <sheetView topLeftCell="G4" workbookViewId="0">
      <selection activeCell="P16" sqref="P16"/>
    </sheetView>
  </sheetViews>
  <sheetFormatPr defaultRowHeight="15"/>
  <cols>
    <col min="1" max="1" width="10.85546875" customWidth="1"/>
    <col min="3" max="3" width="12.7109375" customWidth="1"/>
    <col min="4" max="4" width="12" customWidth="1"/>
    <col min="5" max="5" width="18.42578125" customWidth="1"/>
    <col min="6" max="6" width="12.28515625" customWidth="1"/>
    <col min="7" max="7" width="1.85546875" style="14" customWidth="1"/>
    <col min="8" max="8" width="14.140625" customWidth="1"/>
    <col min="9" max="9" width="12" customWidth="1"/>
    <col min="10" max="10" width="11" customWidth="1"/>
    <col min="11" max="13" width="11.85546875" customWidth="1"/>
    <col min="14" max="14" width="2" style="15" customWidth="1"/>
    <col min="15" max="15" width="10.28515625" customWidth="1"/>
    <col min="16" max="16" width="26.28515625" customWidth="1"/>
  </cols>
  <sheetData>
    <row r="1" spans="1:16" ht="18.75">
      <c r="A1" s="22" t="s">
        <v>32</v>
      </c>
    </row>
    <row r="2" spans="1:16" ht="18.75">
      <c r="A2" s="23" t="s">
        <v>40</v>
      </c>
    </row>
    <row r="3" spans="1:16">
      <c r="A3" t="s">
        <v>15</v>
      </c>
      <c r="C3">
        <v>140</v>
      </c>
    </row>
    <row r="4" spans="1:16" ht="19.5" thickBot="1">
      <c r="A4" s="23" t="s">
        <v>14</v>
      </c>
      <c r="C4" t="s">
        <v>27</v>
      </c>
      <c r="H4" t="s">
        <v>28</v>
      </c>
      <c r="O4" s="13" t="s">
        <v>21</v>
      </c>
    </row>
    <row r="5" spans="1:16">
      <c r="A5">
        <v>3</v>
      </c>
      <c r="C5" s="24" t="s">
        <v>5</v>
      </c>
      <c r="D5" s="25" t="s">
        <v>0</v>
      </c>
      <c r="E5" s="25" t="s">
        <v>1</v>
      </c>
      <c r="F5" s="26" t="s">
        <v>2</v>
      </c>
      <c r="H5" s="36" t="s">
        <v>34</v>
      </c>
      <c r="I5" s="37" t="s">
        <v>3</v>
      </c>
      <c r="J5" s="37" t="s">
        <v>10</v>
      </c>
      <c r="K5" s="37" t="s">
        <v>11</v>
      </c>
      <c r="L5" s="38">
        <v>4.5</v>
      </c>
      <c r="M5" s="39" t="s">
        <v>4</v>
      </c>
      <c r="O5" t="s">
        <v>20</v>
      </c>
    </row>
    <row r="6" spans="1:16" ht="15.75" thickBot="1">
      <c r="A6">
        <v>0</v>
      </c>
      <c r="C6" s="27" t="s">
        <v>19</v>
      </c>
      <c r="D6" s="28" t="s">
        <v>16</v>
      </c>
      <c r="E6" s="28" t="s">
        <v>17</v>
      </c>
      <c r="F6" s="29" t="s">
        <v>18</v>
      </c>
      <c r="H6" s="30" t="s">
        <v>0</v>
      </c>
      <c r="I6" s="4">
        <v>42</v>
      </c>
      <c r="J6" s="4">
        <v>10</v>
      </c>
      <c r="K6" s="4">
        <v>21</v>
      </c>
      <c r="L6" s="18">
        <v>67</v>
      </c>
      <c r="M6" s="7" t="str">
        <f>IF(SUM(I6:L6)=C3,"ок!","ош")</f>
        <v>ок!</v>
      </c>
      <c r="O6" s="21" t="s">
        <v>26</v>
      </c>
    </row>
    <row r="7" spans="1:16">
      <c r="A7">
        <v>5</v>
      </c>
      <c r="C7" s="6">
        <v>0</v>
      </c>
      <c r="D7" s="4">
        <f>COUNTIF(A5:A144,0)</f>
        <v>42</v>
      </c>
      <c r="E7" s="4">
        <f t="shared" ref="E7:E12" si="0">D7/$C$3</f>
        <v>0.3</v>
      </c>
      <c r="F7" s="7">
        <f t="shared" ref="F7:F12" si="1">E7*100</f>
        <v>30</v>
      </c>
      <c r="H7" s="30" t="s">
        <v>12</v>
      </c>
      <c r="I7" s="4">
        <v>0.3</v>
      </c>
      <c r="J7" s="4">
        <v>7.0000000000000007E-2</v>
      </c>
      <c r="K7" s="4">
        <v>0.15</v>
      </c>
      <c r="L7" s="18">
        <v>0.48</v>
      </c>
      <c r="M7" s="7" t="str">
        <f>IF(SUM(I7:L7)=1,"ок!","ош")</f>
        <v>ок!</v>
      </c>
      <c r="O7" s="33" t="s">
        <v>6</v>
      </c>
      <c r="P7" s="5">
        <v>140</v>
      </c>
    </row>
    <row r="8" spans="1:16" ht="15.75" thickBot="1">
      <c r="A8">
        <v>5</v>
      </c>
      <c r="C8" s="6">
        <v>1</v>
      </c>
      <c r="D8" s="4">
        <f>COUNTIF(A5:A144,1)</f>
        <v>0</v>
      </c>
      <c r="E8" s="4">
        <f t="shared" si="0"/>
        <v>0</v>
      </c>
      <c r="F8" s="7">
        <f t="shared" si="1"/>
        <v>0</v>
      </c>
      <c r="H8" s="31" t="s">
        <v>13</v>
      </c>
      <c r="I8" s="9">
        <v>30</v>
      </c>
      <c r="J8" s="9">
        <v>7.14</v>
      </c>
      <c r="K8" s="9">
        <v>15</v>
      </c>
      <c r="L8" s="19">
        <v>47.86</v>
      </c>
      <c r="M8" s="10" t="str">
        <f>IF(SUM(I8:L8)=100,"ок!","ош")</f>
        <v>ок!</v>
      </c>
      <c r="O8" s="34" t="s">
        <v>29</v>
      </c>
      <c r="P8" s="7"/>
    </row>
    <row r="9" spans="1:16">
      <c r="A9">
        <v>4</v>
      </c>
      <c r="C9" s="6">
        <v>2</v>
      </c>
      <c r="D9" s="4">
        <f>COUNTIF(A5:A144,2)</f>
        <v>10</v>
      </c>
      <c r="E9" s="47">
        <f t="shared" si="0"/>
        <v>7.1428571428571425E-2</v>
      </c>
      <c r="F9" s="46">
        <f t="shared" si="1"/>
        <v>7.1428571428571423</v>
      </c>
      <c r="O9" s="34" t="s">
        <v>7</v>
      </c>
      <c r="P9" s="11"/>
    </row>
    <row r="10" spans="1:16">
      <c r="A10">
        <v>5</v>
      </c>
      <c r="C10" s="6">
        <v>3</v>
      </c>
      <c r="D10" s="4">
        <f>COUNTIF(A5:A144,3)</f>
        <v>21</v>
      </c>
      <c r="E10" s="47">
        <f t="shared" si="0"/>
        <v>0.15</v>
      </c>
      <c r="F10" s="46">
        <f t="shared" si="1"/>
        <v>15</v>
      </c>
      <c r="H10" s="20" t="s">
        <v>25</v>
      </c>
      <c r="O10" s="34" t="s">
        <v>9</v>
      </c>
      <c r="P10" s="7"/>
    </row>
    <row r="11" spans="1:16" ht="15.75" thickBot="1">
      <c r="A11">
        <v>4</v>
      </c>
      <c r="C11" s="6">
        <v>4</v>
      </c>
      <c r="D11" s="4">
        <f>COUNTIF(A5:A144,4)</f>
        <v>29</v>
      </c>
      <c r="E11" s="47">
        <f t="shared" si="0"/>
        <v>0.20714285714285716</v>
      </c>
      <c r="F11" s="46">
        <f t="shared" si="1"/>
        <v>20.714285714285715</v>
      </c>
      <c r="H11" s="32" t="s">
        <v>22</v>
      </c>
      <c r="I11" s="4">
        <f>$I$8</f>
        <v>30</v>
      </c>
      <c r="O11" s="35" t="s">
        <v>8</v>
      </c>
      <c r="P11" s="10"/>
    </row>
    <row r="12" spans="1:16" ht="15.75" thickBot="1">
      <c r="A12">
        <v>0</v>
      </c>
      <c r="C12" s="6">
        <v>5</v>
      </c>
      <c r="D12" s="4">
        <f>COUNTIF(A5:A144,5)</f>
        <v>38</v>
      </c>
      <c r="E12" s="47">
        <f t="shared" si="0"/>
        <v>0.27142857142857141</v>
      </c>
      <c r="F12" s="46">
        <f t="shared" si="1"/>
        <v>27.142857142857142</v>
      </c>
      <c r="H12" s="32" t="s">
        <v>23</v>
      </c>
      <c r="I12" s="17">
        <f>($C$3-$I$6)/$C$3</f>
        <v>0.7</v>
      </c>
    </row>
    <row r="13" spans="1:16" ht="15.75" thickBot="1">
      <c r="A13">
        <v>0</v>
      </c>
      <c r="C13" s="8" t="s">
        <v>4</v>
      </c>
      <c r="D13" s="12" t="str">
        <f>IF(SUM(D7:D12)=C3,"ок!","ош")</f>
        <v>ок!</v>
      </c>
      <c r="E13" s="12" t="str">
        <f>IF(SUM(E7:E12)=1,"ок!","ош")</f>
        <v>ок!</v>
      </c>
      <c r="F13" s="12" t="str">
        <f>IF(SUM(F7:F12)=100,"ок!","ош")</f>
        <v>ок!</v>
      </c>
      <c r="H13" s="32" t="s">
        <v>24</v>
      </c>
      <c r="I13" s="4">
        <f>$L$8</f>
        <v>47.86</v>
      </c>
    </row>
    <row r="14" spans="1:16">
      <c r="A14">
        <v>0</v>
      </c>
    </row>
    <row r="15" spans="1:16" s="42" customFormat="1" ht="30.75" customHeight="1">
      <c r="A15" s="42">
        <v>0</v>
      </c>
      <c r="C15" s="45" t="s">
        <v>30</v>
      </c>
      <c r="G15" s="44"/>
      <c r="H15" s="42" t="s">
        <v>31</v>
      </c>
      <c r="N15" s="43"/>
      <c r="O15" s="42" t="s">
        <v>38</v>
      </c>
      <c r="P15" s="48" t="s">
        <v>37</v>
      </c>
    </row>
    <row r="16" spans="1:16">
      <c r="A16">
        <v>2</v>
      </c>
      <c r="P16" s="55" t="s">
        <v>36</v>
      </c>
    </row>
    <row r="17" spans="1:4" customFormat="1">
      <c r="A17">
        <v>3</v>
      </c>
    </row>
    <row r="18" spans="1:4" customFormat="1">
      <c r="A18">
        <v>3</v>
      </c>
    </row>
    <row r="19" spans="1:4" customFormat="1">
      <c r="A19">
        <v>0</v>
      </c>
    </row>
    <row r="20" spans="1:4" customFormat="1">
      <c r="A20">
        <v>0</v>
      </c>
    </row>
    <row r="21" spans="1:4" customFormat="1">
      <c r="A21">
        <v>3</v>
      </c>
    </row>
    <row r="22" spans="1:4" customFormat="1">
      <c r="A22">
        <v>3</v>
      </c>
    </row>
    <row r="23" spans="1:4" customFormat="1">
      <c r="A23">
        <v>0</v>
      </c>
    </row>
    <row r="24" spans="1:4" customFormat="1">
      <c r="A24">
        <v>5</v>
      </c>
    </row>
    <row r="25" spans="1:4" customFormat="1">
      <c r="A25">
        <v>4</v>
      </c>
    </row>
    <row r="26" spans="1:4" customFormat="1">
      <c r="A26">
        <v>0</v>
      </c>
    </row>
    <row r="27" spans="1:4" customFormat="1">
      <c r="A27">
        <v>0</v>
      </c>
    </row>
    <row r="28" spans="1:4" customFormat="1">
      <c r="A28">
        <v>0</v>
      </c>
    </row>
    <row r="29" spans="1:4" customFormat="1">
      <c r="A29">
        <v>0</v>
      </c>
    </row>
    <row r="30" spans="1:4" customFormat="1">
      <c r="A30">
        <v>4</v>
      </c>
      <c r="C30" s="1"/>
      <c r="D30" s="1"/>
    </row>
    <row r="31" spans="1:4" customFormat="1">
      <c r="A31">
        <v>3</v>
      </c>
      <c r="C31" s="1"/>
      <c r="D31" s="1"/>
    </row>
    <row r="32" spans="1:4" customFormat="1">
      <c r="A32">
        <v>0</v>
      </c>
      <c r="C32" s="1"/>
      <c r="D32" s="16"/>
    </row>
    <row r="33" spans="1:4" customFormat="1">
      <c r="A33">
        <v>3</v>
      </c>
      <c r="C33" s="1"/>
      <c r="D33" s="1"/>
    </row>
    <row r="34" spans="1:4" customFormat="1">
      <c r="A34">
        <v>3</v>
      </c>
      <c r="C34" s="1"/>
      <c r="D34" s="1"/>
    </row>
    <row r="35" spans="1:4" customFormat="1">
      <c r="A35">
        <v>3</v>
      </c>
    </row>
    <row r="36" spans="1:4" customFormat="1">
      <c r="A36">
        <v>5</v>
      </c>
    </row>
    <row r="37" spans="1:4" customFormat="1">
      <c r="A37">
        <v>5</v>
      </c>
    </row>
    <row r="38" spans="1:4" customFormat="1">
      <c r="A38">
        <v>2</v>
      </c>
    </row>
    <row r="39" spans="1:4" customFormat="1">
      <c r="A39">
        <v>4</v>
      </c>
    </row>
    <row r="40" spans="1:4" customFormat="1">
      <c r="A40">
        <v>5</v>
      </c>
    </row>
    <row r="41" spans="1:4" customFormat="1">
      <c r="A41">
        <v>4</v>
      </c>
    </row>
    <row r="42" spans="1:4" customFormat="1">
      <c r="A42">
        <v>0</v>
      </c>
    </row>
    <row r="43" spans="1:4" customFormat="1">
      <c r="A43">
        <v>0</v>
      </c>
    </row>
    <row r="44" spans="1:4" customFormat="1">
      <c r="A44">
        <v>3</v>
      </c>
    </row>
    <row r="45" spans="1:4" customFormat="1">
      <c r="A45">
        <v>0</v>
      </c>
    </row>
    <row r="46" spans="1:4" customFormat="1">
      <c r="A46">
        <v>2</v>
      </c>
    </row>
    <row r="47" spans="1:4" customFormat="1">
      <c r="A47">
        <v>3</v>
      </c>
    </row>
    <row r="48" spans="1:4" customFormat="1">
      <c r="A48">
        <v>3</v>
      </c>
    </row>
    <row r="49" spans="1:1" customFormat="1">
      <c r="A49">
        <v>0</v>
      </c>
    </row>
    <row r="50" spans="1:1" customFormat="1">
      <c r="A50">
        <v>5</v>
      </c>
    </row>
    <row r="51" spans="1:1" customFormat="1">
      <c r="A51">
        <v>5</v>
      </c>
    </row>
    <row r="52" spans="1:1" customFormat="1">
      <c r="A52">
        <v>4</v>
      </c>
    </row>
    <row r="53" spans="1:1" customFormat="1">
      <c r="A53">
        <v>0</v>
      </c>
    </row>
    <row r="54" spans="1:1" customFormat="1">
      <c r="A54">
        <v>0</v>
      </c>
    </row>
    <row r="55" spans="1:1" customFormat="1">
      <c r="A55">
        <v>0</v>
      </c>
    </row>
    <row r="56" spans="1:1" customFormat="1">
      <c r="A56">
        <v>4</v>
      </c>
    </row>
    <row r="57" spans="1:1" customFormat="1">
      <c r="A57">
        <v>5</v>
      </c>
    </row>
    <row r="58" spans="1:1" customFormat="1">
      <c r="A58">
        <v>0</v>
      </c>
    </row>
    <row r="59" spans="1:1" customFormat="1">
      <c r="A59">
        <v>0</v>
      </c>
    </row>
    <row r="60" spans="1:1" customFormat="1">
      <c r="A60">
        <v>5</v>
      </c>
    </row>
    <row r="61" spans="1:1" customFormat="1">
      <c r="A61">
        <v>4</v>
      </c>
    </row>
    <row r="62" spans="1:1" customFormat="1">
      <c r="A62">
        <v>4</v>
      </c>
    </row>
    <row r="63" spans="1:1" customFormat="1">
      <c r="A63">
        <v>0</v>
      </c>
    </row>
    <row r="64" spans="1:1" customFormat="1">
      <c r="A64">
        <v>5</v>
      </c>
    </row>
    <row r="65" spans="1:1" customFormat="1">
      <c r="A65">
        <v>3</v>
      </c>
    </row>
    <row r="66" spans="1:1" customFormat="1">
      <c r="A66">
        <v>0</v>
      </c>
    </row>
    <row r="67" spans="1:1" customFormat="1">
      <c r="A67">
        <v>5</v>
      </c>
    </row>
    <row r="68" spans="1:1" customFormat="1">
      <c r="A68">
        <v>5</v>
      </c>
    </row>
    <row r="69" spans="1:1" customFormat="1">
      <c r="A69">
        <v>0</v>
      </c>
    </row>
    <row r="70" spans="1:1" customFormat="1">
      <c r="A70">
        <v>5</v>
      </c>
    </row>
    <row r="71" spans="1:1" customFormat="1">
      <c r="A71">
        <v>5</v>
      </c>
    </row>
    <row r="72" spans="1:1" customFormat="1">
      <c r="A72">
        <v>3</v>
      </c>
    </row>
    <row r="73" spans="1:1" customFormat="1">
      <c r="A73">
        <v>4</v>
      </c>
    </row>
    <row r="74" spans="1:1" customFormat="1">
      <c r="A74">
        <v>5</v>
      </c>
    </row>
    <row r="75" spans="1:1" customFormat="1">
      <c r="A75">
        <v>5</v>
      </c>
    </row>
    <row r="76" spans="1:1" customFormat="1">
      <c r="A76">
        <v>4</v>
      </c>
    </row>
    <row r="77" spans="1:1" customFormat="1">
      <c r="A77">
        <v>5</v>
      </c>
    </row>
    <row r="78" spans="1:1" customFormat="1">
      <c r="A78">
        <v>0</v>
      </c>
    </row>
    <row r="79" spans="1:1" customFormat="1">
      <c r="A79">
        <v>4</v>
      </c>
    </row>
    <row r="80" spans="1:1" customFormat="1">
      <c r="A80">
        <v>0</v>
      </c>
    </row>
    <row r="81" spans="1:1" customFormat="1">
      <c r="A81">
        <v>0</v>
      </c>
    </row>
    <row r="82" spans="1:1" customFormat="1">
      <c r="A82">
        <v>0</v>
      </c>
    </row>
    <row r="83" spans="1:1" customFormat="1">
      <c r="A83">
        <v>4</v>
      </c>
    </row>
    <row r="84" spans="1:1" customFormat="1">
      <c r="A84">
        <v>4</v>
      </c>
    </row>
    <row r="85" spans="1:1" customFormat="1">
      <c r="A85">
        <v>4</v>
      </c>
    </row>
    <row r="86" spans="1:1" customFormat="1">
      <c r="A86">
        <v>3</v>
      </c>
    </row>
    <row r="87" spans="1:1" customFormat="1">
      <c r="A87">
        <v>5</v>
      </c>
    </row>
    <row r="88" spans="1:1" customFormat="1">
      <c r="A88">
        <v>5</v>
      </c>
    </row>
    <row r="89" spans="1:1" customFormat="1">
      <c r="A89">
        <v>0</v>
      </c>
    </row>
    <row r="90" spans="1:1" customFormat="1">
      <c r="A90">
        <v>3</v>
      </c>
    </row>
    <row r="91" spans="1:1" customFormat="1">
      <c r="A91">
        <v>4</v>
      </c>
    </row>
    <row r="92" spans="1:1" customFormat="1">
      <c r="A92">
        <v>5</v>
      </c>
    </row>
    <row r="93" spans="1:1" customFormat="1">
      <c r="A93">
        <v>3</v>
      </c>
    </row>
    <row r="94" spans="1:1" customFormat="1">
      <c r="A94">
        <v>4</v>
      </c>
    </row>
    <row r="95" spans="1:1" customFormat="1">
      <c r="A95">
        <v>5</v>
      </c>
    </row>
    <row r="96" spans="1:1" customFormat="1">
      <c r="A96">
        <v>5</v>
      </c>
    </row>
    <row r="97" spans="1:1" customFormat="1">
      <c r="A97">
        <v>4</v>
      </c>
    </row>
    <row r="98" spans="1:1" customFormat="1">
      <c r="A98">
        <v>4</v>
      </c>
    </row>
    <row r="99" spans="1:1" customFormat="1">
      <c r="A99">
        <v>3</v>
      </c>
    </row>
    <row r="100" spans="1:1" customFormat="1">
      <c r="A100">
        <v>4</v>
      </c>
    </row>
    <row r="101" spans="1:1" customFormat="1">
      <c r="A101">
        <v>4</v>
      </c>
    </row>
    <row r="102" spans="1:1" customFormat="1">
      <c r="A102">
        <v>4</v>
      </c>
    </row>
    <row r="103" spans="1:1" customFormat="1">
      <c r="A103">
        <v>4</v>
      </c>
    </row>
    <row r="104" spans="1:1" customFormat="1">
      <c r="A104">
        <v>0</v>
      </c>
    </row>
    <row r="105" spans="1:1" customFormat="1">
      <c r="A105">
        <v>3</v>
      </c>
    </row>
    <row r="106" spans="1:1" customFormat="1">
      <c r="A106">
        <v>4</v>
      </c>
    </row>
    <row r="107" spans="1:1" customFormat="1">
      <c r="A107">
        <v>4</v>
      </c>
    </row>
    <row r="108" spans="1:1" customFormat="1">
      <c r="A108">
        <v>2</v>
      </c>
    </row>
    <row r="109" spans="1:1" customFormat="1">
      <c r="A109">
        <v>5</v>
      </c>
    </row>
    <row r="110" spans="1:1" customFormat="1">
      <c r="A110">
        <v>2</v>
      </c>
    </row>
    <row r="111" spans="1:1" customFormat="1">
      <c r="A111">
        <v>2</v>
      </c>
    </row>
    <row r="112" spans="1:1" customFormat="1">
      <c r="A112">
        <v>0</v>
      </c>
    </row>
    <row r="113" spans="1:1" customFormat="1">
      <c r="A113">
        <v>0</v>
      </c>
    </row>
    <row r="114" spans="1:1" customFormat="1">
      <c r="A114">
        <v>0</v>
      </c>
    </row>
    <row r="115" spans="1:1" customFormat="1">
      <c r="A115">
        <v>2</v>
      </c>
    </row>
    <row r="116" spans="1:1" customFormat="1">
      <c r="A116">
        <v>5</v>
      </c>
    </row>
    <row r="117" spans="1:1" customFormat="1">
      <c r="A117">
        <v>0</v>
      </c>
    </row>
    <row r="118" spans="1:1" customFormat="1">
      <c r="A118">
        <v>2</v>
      </c>
    </row>
    <row r="119" spans="1:1" customFormat="1">
      <c r="A119">
        <v>5</v>
      </c>
    </row>
    <row r="120" spans="1:1" customFormat="1">
      <c r="A120">
        <v>5</v>
      </c>
    </row>
    <row r="121" spans="1:1" customFormat="1">
      <c r="A121">
        <v>5</v>
      </c>
    </row>
    <row r="122" spans="1:1" customFormat="1">
      <c r="A122">
        <v>0</v>
      </c>
    </row>
    <row r="123" spans="1:1" customFormat="1">
      <c r="A123">
        <v>0</v>
      </c>
    </row>
    <row r="124" spans="1:1" customFormat="1">
      <c r="A124">
        <v>5</v>
      </c>
    </row>
    <row r="125" spans="1:1" customFormat="1">
      <c r="A125">
        <v>0</v>
      </c>
    </row>
    <row r="126" spans="1:1" customFormat="1">
      <c r="A126">
        <v>0</v>
      </c>
    </row>
    <row r="127" spans="1:1" customFormat="1">
      <c r="A127">
        <v>4</v>
      </c>
    </row>
    <row r="128" spans="1:1" customFormat="1">
      <c r="A128">
        <v>5</v>
      </c>
    </row>
    <row r="129" spans="1:1" customFormat="1">
      <c r="A129">
        <v>5</v>
      </c>
    </row>
    <row r="130" spans="1:1" customFormat="1">
      <c r="A130">
        <v>3</v>
      </c>
    </row>
    <row r="131" spans="1:1" customFormat="1">
      <c r="A131">
        <v>5</v>
      </c>
    </row>
    <row r="132" spans="1:1" customFormat="1">
      <c r="A132">
        <v>0</v>
      </c>
    </row>
    <row r="133" spans="1:1" customFormat="1">
      <c r="A133">
        <v>0</v>
      </c>
    </row>
    <row r="134" spans="1:1" customFormat="1">
      <c r="A134">
        <v>3</v>
      </c>
    </row>
    <row r="135" spans="1:1" customFormat="1">
      <c r="A135">
        <v>2</v>
      </c>
    </row>
    <row r="136" spans="1:1" customFormat="1">
      <c r="A136">
        <v>5</v>
      </c>
    </row>
    <row r="137" spans="1:1" customFormat="1">
      <c r="A137">
        <v>2</v>
      </c>
    </row>
    <row r="138" spans="1:1" customFormat="1">
      <c r="A138">
        <v>4</v>
      </c>
    </row>
    <row r="139" spans="1:1" customFormat="1">
      <c r="A139">
        <v>4</v>
      </c>
    </row>
    <row r="140" spans="1:1" customFormat="1">
      <c r="A140">
        <v>5</v>
      </c>
    </row>
    <row r="141" spans="1:1" customFormat="1">
      <c r="A141">
        <v>5</v>
      </c>
    </row>
    <row r="142" spans="1:1" customFormat="1">
      <c r="A142">
        <v>5</v>
      </c>
    </row>
    <row r="143" spans="1:1" customFormat="1">
      <c r="A143">
        <v>0</v>
      </c>
    </row>
    <row r="144" spans="1:1" customFormat="1">
      <c r="A144">
        <v>5</v>
      </c>
    </row>
  </sheetData>
  <hyperlinks>
    <hyperlink ref="P16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4"/>
  <sheetViews>
    <sheetView topLeftCell="G13" workbookViewId="0">
      <selection activeCell="P16" sqref="P16"/>
    </sheetView>
  </sheetViews>
  <sheetFormatPr defaultRowHeight="15"/>
  <cols>
    <col min="1" max="1" width="10.85546875" customWidth="1"/>
    <col min="3" max="3" width="12.7109375" customWidth="1"/>
    <col min="4" max="4" width="12" customWidth="1"/>
    <col min="5" max="5" width="18.42578125" customWidth="1"/>
    <col min="6" max="6" width="12.28515625" customWidth="1"/>
    <col min="7" max="7" width="1.85546875" style="14" customWidth="1"/>
    <col min="8" max="8" width="14.140625" customWidth="1"/>
    <col min="9" max="9" width="12" customWidth="1"/>
    <col min="10" max="10" width="11" customWidth="1"/>
    <col min="11" max="13" width="11.85546875" customWidth="1"/>
    <col min="14" max="14" width="2" style="15" customWidth="1"/>
    <col min="15" max="15" width="10.140625" customWidth="1"/>
    <col min="16" max="16" width="26.42578125" customWidth="1"/>
  </cols>
  <sheetData>
    <row r="1" spans="1:16" ht="18.75">
      <c r="A1" s="22" t="s">
        <v>32</v>
      </c>
    </row>
    <row r="2" spans="1:16" ht="18.75">
      <c r="A2" s="23" t="s">
        <v>42</v>
      </c>
    </row>
    <row r="3" spans="1:16">
      <c r="A3" t="s">
        <v>15</v>
      </c>
      <c r="C3">
        <v>200</v>
      </c>
    </row>
    <row r="4" spans="1:16" ht="19.5" thickBot="1">
      <c r="A4" s="23" t="s">
        <v>14</v>
      </c>
      <c r="C4" t="s">
        <v>27</v>
      </c>
      <c r="H4" t="s">
        <v>28</v>
      </c>
      <c r="O4" s="13" t="s">
        <v>21</v>
      </c>
    </row>
    <row r="5" spans="1:16">
      <c r="A5">
        <v>3</v>
      </c>
      <c r="C5" s="24" t="s">
        <v>5</v>
      </c>
      <c r="D5" s="25" t="s">
        <v>0</v>
      </c>
      <c r="E5" s="25" t="s">
        <v>1</v>
      </c>
      <c r="F5" s="26" t="s">
        <v>2</v>
      </c>
      <c r="H5" s="36" t="s">
        <v>34</v>
      </c>
      <c r="I5" s="37" t="s">
        <v>3</v>
      </c>
      <c r="J5" s="37" t="s">
        <v>10</v>
      </c>
      <c r="K5" s="37" t="s">
        <v>11</v>
      </c>
      <c r="L5" s="38">
        <v>4.5</v>
      </c>
      <c r="M5" s="39" t="s">
        <v>4</v>
      </c>
      <c r="O5" t="s">
        <v>20</v>
      </c>
    </row>
    <row r="6" spans="1:16" ht="15.75" thickBot="1">
      <c r="A6">
        <v>0</v>
      </c>
      <c r="C6" s="27" t="s">
        <v>19</v>
      </c>
      <c r="D6" s="28" t="s">
        <v>16</v>
      </c>
      <c r="E6" s="28" t="s">
        <v>17</v>
      </c>
      <c r="F6" s="29" t="s">
        <v>18</v>
      </c>
      <c r="H6" s="30" t="s">
        <v>0</v>
      </c>
      <c r="I6" s="4">
        <v>47</v>
      </c>
      <c r="J6" s="4">
        <v>12</v>
      </c>
      <c r="K6" s="4">
        <v>48</v>
      </c>
      <c r="L6" s="18">
        <v>93</v>
      </c>
      <c r="M6" s="7" t="str">
        <f>IF(SUM(I6:L6)=C3,"ок!","ош")</f>
        <v>ок!</v>
      </c>
      <c r="O6" s="21" t="s">
        <v>26</v>
      </c>
    </row>
    <row r="7" spans="1:16">
      <c r="A7">
        <v>3</v>
      </c>
      <c r="C7" s="6">
        <v>0</v>
      </c>
      <c r="D7" s="4">
        <f>COUNTIF(A5:A204,0)</f>
        <v>47</v>
      </c>
      <c r="E7" s="47">
        <f t="shared" ref="E7:E12" si="0">D7/$C$3</f>
        <v>0.23499999999999999</v>
      </c>
      <c r="F7" s="7">
        <f t="shared" ref="F7:F12" si="1">E7*100</f>
        <v>23.5</v>
      </c>
      <c r="H7" s="30" t="s">
        <v>12</v>
      </c>
      <c r="I7" s="4">
        <v>0.24</v>
      </c>
      <c r="J7" s="4">
        <v>0.06</v>
      </c>
      <c r="K7" s="4">
        <v>0.24</v>
      </c>
      <c r="L7" s="18">
        <v>0.46</v>
      </c>
      <c r="M7" s="7" t="str">
        <f>IF(SUM(I7:L7)=1,"ок!","ош")</f>
        <v>ок!</v>
      </c>
      <c r="O7" s="33" t="s">
        <v>6</v>
      </c>
      <c r="P7" s="5">
        <v>200</v>
      </c>
    </row>
    <row r="8" spans="1:16" ht="15.75" thickBot="1">
      <c r="A8">
        <v>0</v>
      </c>
      <c r="C8" s="6">
        <v>1</v>
      </c>
      <c r="D8" s="4">
        <f>COUNTIF(A5:A204,1)</f>
        <v>0</v>
      </c>
      <c r="E8" s="47">
        <f t="shared" si="0"/>
        <v>0</v>
      </c>
      <c r="F8" s="7">
        <f t="shared" si="1"/>
        <v>0</v>
      </c>
      <c r="H8" s="31" t="s">
        <v>13</v>
      </c>
      <c r="I8" s="9">
        <v>23.5</v>
      </c>
      <c r="J8" s="9">
        <v>6</v>
      </c>
      <c r="K8" s="9">
        <v>24</v>
      </c>
      <c r="L8" s="19">
        <v>46.5</v>
      </c>
      <c r="M8" s="10" t="str">
        <f>IF(SUM(I8:L8)=100,"ок!","ош")</f>
        <v>ок!</v>
      </c>
      <c r="O8" s="34" t="s">
        <v>29</v>
      </c>
      <c r="P8" s="7"/>
    </row>
    <row r="9" spans="1:16">
      <c r="A9">
        <v>2</v>
      </c>
      <c r="C9" s="6">
        <v>2</v>
      </c>
      <c r="D9" s="4">
        <f>COUNTIF(A5:A204,2)</f>
        <v>12</v>
      </c>
      <c r="E9" s="47">
        <f t="shared" si="0"/>
        <v>0.06</v>
      </c>
      <c r="F9" s="7">
        <f t="shared" si="1"/>
        <v>6</v>
      </c>
      <c r="O9" s="34" t="s">
        <v>7</v>
      </c>
      <c r="P9" s="11"/>
    </row>
    <row r="10" spans="1:16">
      <c r="A10">
        <v>5</v>
      </c>
      <c r="C10" s="6">
        <v>3</v>
      </c>
      <c r="D10" s="4">
        <f>COUNTIF(A5:A204,3)</f>
        <v>48</v>
      </c>
      <c r="E10" s="47">
        <f t="shared" si="0"/>
        <v>0.24</v>
      </c>
      <c r="F10" s="7">
        <f t="shared" si="1"/>
        <v>24</v>
      </c>
      <c r="H10" s="20" t="s">
        <v>25</v>
      </c>
      <c r="O10" s="34" t="s">
        <v>9</v>
      </c>
      <c r="P10" s="7"/>
    </row>
    <row r="11" spans="1:16" ht="15.75" thickBot="1">
      <c r="A11">
        <v>4</v>
      </c>
      <c r="C11" s="6">
        <v>4</v>
      </c>
      <c r="D11" s="4">
        <f>COUNTIF(A5:A204,4)</f>
        <v>55</v>
      </c>
      <c r="E11" s="47">
        <f t="shared" si="0"/>
        <v>0.27500000000000002</v>
      </c>
      <c r="F11" s="7">
        <f t="shared" si="1"/>
        <v>27.500000000000004</v>
      </c>
      <c r="H11" s="32" t="s">
        <v>22</v>
      </c>
      <c r="I11" s="4">
        <f>$I$8</f>
        <v>23.5</v>
      </c>
      <c r="O11" s="35" t="s">
        <v>8</v>
      </c>
      <c r="P11" s="10"/>
    </row>
    <row r="12" spans="1:16" ht="15.75" thickBot="1">
      <c r="A12">
        <v>0</v>
      </c>
      <c r="C12" s="6">
        <v>5</v>
      </c>
      <c r="D12" s="4">
        <f>COUNTIF(A5:A204,5)</f>
        <v>38</v>
      </c>
      <c r="E12" s="47">
        <f t="shared" si="0"/>
        <v>0.19</v>
      </c>
      <c r="F12" s="7">
        <f t="shared" si="1"/>
        <v>19</v>
      </c>
      <c r="H12" s="32" t="s">
        <v>23</v>
      </c>
      <c r="I12" s="17">
        <f>($C$3-$I$6)/$C$3</f>
        <v>0.76500000000000001</v>
      </c>
    </row>
    <row r="13" spans="1:16" ht="15.75" thickBot="1">
      <c r="A13">
        <v>3</v>
      </c>
      <c r="C13" s="8" t="s">
        <v>4</v>
      </c>
      <c r="D13" s="12" t="str">
        <f>IF(SUM(D7:D12)=C3,"ок!","ош")</f>
        <v>ок!</v>
      </c>
      <c r="E13" s="12" t="str">
        <f>IF(SUM(E7:E12)=1,"ок!","ош")</f>
        <v>ок!</v>
      </c>
      <c r="F13" s="12" t="str">
        <f>IF(SUM(F7:F12)=100,"ок!","ош")</f>
        <v>ок!</v>
      </c>
      <c r="H13" s="32" t="s">
        <v>24</v>
      </c>
      <c r="I13" s="4">
        <f>$L$8</f>
        <v>46.5</v>
      </c>
    </row>
    <row r="14" spans="1:16">
      <c r="A14">
        <v>4</v>
      </c>
    </row>
    <row r="15" spans="1:16" s="42" customFormat="1" ht="30.75" customHeight="1">
      <c r="A15" s="42">
        <v>3</v>
      </c>
      <c r="C15" s="45" t="s">
        <v>30</v>
      </c>
      <c r="G15" s="44"/>
      <c r="H15" s="42" t="s">
        <v>31</v>
      </c>
      <c r="N15" s="43"/>
      <c r="O15" s="42" t="s">
        <v>38</v>
      </c>
      <c r="P15" s="48" t="s">
        <v>37</v>
      </c>
    </row>
    <row r="16" spans="1:16">
      <c r="A16">
        <v>5</v>
      </c>
      <c r="P16" s="55" t="s">
        <v>41</v>
      </c>
    </row>
    <row r="17" spans="1:4" customFormat="1">
      <c r="A17">
        <v>4</v>
      </c>
    </row>
    <row r="18" spans="1:4" customFormat="1">
      <c r="A18">
        <v>5</v>
      </c>
    </row>
    <row r="19" spans="1:4" customFormat="1">
      <c r="A19">
        <v>0</v>
      </c>
    </row>
    <row r="20" spans="1:4" customFormat="1">
      <c r="A20">
        <v>3</v>
      </c>
    </row>
    <row r="21" spans="1:4" customFormat="1">
      <c r="A21">
        <v>4</v>
      </c>
    </row>
    <row r="22" spans="1:4" customFormat="1">
      <c r="A22">
        <v>5</v>
      </c>
    </row>
    <row r="23" spans="1:4" customFormat="1">
      <c r="A23">
        <v>4</v>
      </c>
    </row>
    <row r="24" spans="1:4" customFormat="1">
      <c r="A24">
        <v>4</v>
      </c>
    </row>
    <row r="25" spans="1:4" customFormat="1">
      <c r="A25">
        <v>5</v>
      </c>
    </row>
    <row r="26" spans="1:4" customFormat="1">
      <c r="A26">
        <v>0</v>
      </c>
    </row>
    <row r="27" spans="1:4" customFormat="1">
      <c r="A27">
        <v>4</v>
      </c>
    </row>
    <row r="28" spans="1:4" customFormat="1">
      <c r="A28">
        <v>4</v>
      </c>
    </row>
    <row r="29" spans="1:4" customFormat="1">
      <c r="A29">
        <v>4</v>
      </c>
    </row>
    <row r="30" spans="1:4" customFormat="1">
      <c r="A30">
        <v>4</v>
      </c>
      <c r="C30" s="1"/>
      <c r="D30" s="1"/>
    </row>
    <row r="31" spans="1:4" customFormat="1">
      <c r="A31">
        <v>3</v>
      </c>
      <c r="C31" s="1"/>
      <c r="D31" s="1"/>
    </row>
    <row r="32" spans="1:4" customFormat="1">
      <c r="A32">
        <v>4</v>
      </c>
      <c r="C32" s="1"/>
      <c r="D32" s="16"/>
    </row>
    <row r="33" spans="1:4" customFormat="1">
      <c r="A33">
        <v>4</v>
      </c>
      <c r="C33" s="1"/>
      <c r="D33" s="1"/>
    </row>
    <row r="34" spans="1:4" customFormat="1">
      <c r="A34">
        <v>0</v>
      </c>
      <c r="C34" s="1"/>
      <c r="D34" s="1"/>
    </row>
    <row r="35" spans="1:4" customFormat="1">
      <c r="A35">
        <v>5</v>
      </c>
    </row>
    <row r="36" spans="1:4" customFormat="1">
      <c r="A36">
        <v>4</v>
      </c>
    </row>
    <row r="37" spans="1:4" customFormat="1">
      <c r="A37">
        <v>4</v>
      </c>
    </row>
    <row r="38" spans="1:4" customFormat="1">
      <c r="A38">
        <v>4</v>
      </c>
    </row>
    <row r="39" spans="1:4" customFormat="1">
      <c r="A39">
        <v>0</v>
      </c>
    </row>
    <row r="40" spans="1:4" customFormat="1">
      <c r="A40">
        <v>0</v>
      </c>
    </row>
    <row r="41" spans="1:4" customFormat="1">
      <c r="A41">
        <v>0</v>
      </c>
    </row>
    <row r="42" spans="1:4" customFormat="1">
      <c r="A42">
        <v>5</v>
      </c>
    </row>
    <row r="43" spans="1:4" customFormat="1">
      <c r="A43">
        <v>0</v>
      </c>
    </row>
    <row r="44" spans="1:4" customFormat="1">
      <c r="A44">
        <v>3</v>
      </c>
    </row>
    <row r="45" spans="1:4" customFormat="1">
      <c r="A45">
        <v>4</v>
      </c>
    </row>
    <row r="46" spans="1:4" customFormat="1">
      <c r="A46">
        <v>3</v>
      </c>
    </row>
    <row r="47" spans="1:4" customFormat="1">
      <c r="A47">
        <v>3</v>
      </c>
    </row>
    <row r="48" spans="1:4" customFormat="1">
      <c r="A48">
        <v>0</v>
      </c>
    </row>
    <row r="49" spans="1:1" customFormat="1">
      <c r="A49">
        <v>0</v>
      </c>
    </row>
    <row r="50" spans="1:1" customFormat="1">
      <c r="A50">
        <v>2</v>
      </c>
    </row>
    <row r="51" spans="1:1" customFormat="1">
      <c r="A51">
        <v>2</v>
      </c>
    </row>
    <row r="52" spans="1:1" customFormat="1">
      <c r="A52">
        <v>5</v>
      </c>
    </row>
    <row r="53" spans="1:1" customFormat="1">
      <c r="A53">
        <v>2</v>
      </c>
    </row>
    <row r="54" spans="1:1" customFormat="1">
      <c r="A54">
        <v>2</v>
      </c>
    </row>
    <row r="55" spans="1:1" customFormat="1">
      <c r="A55">
        <v>3</v>
      </c>
    </row>
    <row r="56" spans="1:1" customFormat="1">
      <c r="A56">
        <v>4</v>
      </c>
    </row>
    <row r="57" spans="1:1" customFormat="1">
      <c r="A57">
        <v>3</v>
      </c>
    </row>
    <row r="58" spans="1:1" customFormat="1">
      <c r="A58">
        <v>0</v>
      </c>
    </row>
    <row r="59" spans="1:1" customFormat="1">
      <c r="A59">
        <v>2</v>
      </c>
    </row>
    <row r="60" spans="1:1" customFormat="1">
      <c r="A60">
        <v>3</v>
      </c>
    </row>
    <row r="61" spans="1:1" customFormat="1">
      <c r="A61">
        <v>3</v>
      </c>
    </row>
    <row r="62" spans="1:1" customFormat="1">
      <c r="A62">
        <v>3</v>
      </c>
    </row>
    <row r="63" spans="1:1" customFormat="1">
      <c r="A63">
        <v>0</v>
      </c>
    </row>
    <row r="64" spans="1:1" customFormat="1">
      <c r="A64">
        <v>3</v>
      </c>
    </row>
    <row r="65" spans="1:1" customFormat="1">
      <c r="A65">
        <v>3</v>
      </c>
    </row>
    <row r="66" spans="1:1" customFormat="1">
      <c r="A66">
        <v>3</v>
      </c>
    </row>
    <row r="67" spans="1:1" customFormat="1">
      <c r="A67">
        <v>4</v>
      </c>
    </row>
    <row r="68" spans="1:1" customFormat="1">
      <c r="A68">
        <v>3</v>
      </c>
    </row>
    <row r="69" spans="1:1" customFormat="1">
      <c r="A69">
        <v>0</v>
      </c>
    </row>
    <row r="70" spans="1:1" customFormat="1">
      <c r="A70">
        <v>3</v>
      </c>
    </row>
    <row r="71" spans="1:1" customFormat="1">
      <c r="A71">
        <v>4</v>
      </c>
    </row>
    <row r="72" spans="1:1" customFormat="1">
      <c r="A72">
        <v>3</v>
      </c>
    </row>
    <row r="73" spans="1:1" customFormat="1">
      <c r="A73">
        <v>5</v>
      </c>
    </row>
    <row r="74" spans="1:1" customFormat="1">
      <c r="A74">
        <v>5</v>
      </c>
    </row>
    <row r="75" spans="1:1" customFormat="1">
      <c r="A75">
        <v>5</v>
      </c>
    </row>
    <row r="76" spans="1:1" customFormat="1">
      <c r="A76">
        <v>4</v>
      </c>
    </row>
    <row r="77" spans="1:1" customFormat="1">
      <c r="A77">
        <v>5</v>
      </c>
    </row>
    <row r="78" spans="1:1" customFormat="1">
      <c r="A78">
        <v>5</v>
      </c>
    </row>
    <row r="79" spans="1:1" customFormat="1">
      <c r="A79">
        <v>3</v>
      </c>
    </row>
    <row r="80" spans="1:1" customFormat="1">
      <c r="A80">
        <v>5</v>
      </c>
    </row>
    <row r="81" spans="1:1" customFormat="1">
      <c r="A81">
        <v>4</v>
      </c>
    </row>
    <row r="82" spans="1:1" customFormat="1">
      <c r="A82">
        <v>5</v>
      </c>
    </row>
    <row r="83" spans="1:1" customFormat="1">
      <c r="A83">
        <v>5</v>
      </c>
    </row>
    <row r="84" spans="1:1" customFormat="1">
      <c r="A84">
        <v>5</v>
      </c>
    </row>
    <row r="85" spans="1:1" customFormat="1">
      <c r="A85">
        <v>0</v>
      </c>
    </row>
    <row r="86" spans="1:1" customFormat="1">
      <c r="A86">
        <v>5</v>
      </c>
    </row>
    <row r="87" spans="1:1" customFormat="1">
      <c r="A87">
        <v>4</v>
      </c>
    </row>
    <row r="88" spans="1:1" customFormat="1">
      <c r="A88">
        <v>4</v>
      </c>
    </row>
    <row r="89" spans="1:1" customFormat="1">
      <c r="A89">
        <v>5</v>
      </c>
    </row>
    <row r="90" spans="1:1" customFormat="1">
      <c r="A90">
        <v>0</v>
      </c>
    </row>
    <row r="91" spans="1:1" customFormat="1">
      <c r="A91">
        <v>4</v>
      </c>
    </row>
    <row r="92" spans="1:1" customFormat="1">
      <c r="A92">
        <v>4</v>
      </c>
    </row>
    <row r="93" spans="1:1" customFormat="1">
      <c r="A93">
        <v>4</v>
      </c>
    </row>
    <row r="94" spans="1:1" customFormat="1">
      <c r="A94">
        <v>4</v>
      </c>
    </row>
    <row r="95" spans="1:1" customFormat="1">
      <c r="A95">
        <v>4</v>
      </c>
    </row>
    <row r="96" spans="1:1" customFormat="1">
      <c r="A96">
        <v>4</v>
      </c>
    </row>
    <row r="97" spans="1:1" customFormat="1">
      <c r="A97">
        <v>0</v>
      </c>
    </row>
    <row r="98" spans="1:1" customFormat="1">
      <c r="A98">
        <v>4</v>
      </c>
    </row>
    <row r="99" spans="1:1" customFormat="1">
      <c r="A99">
        <v>4</v>
      </c>
    </row>
    <row r="100" spans="1:1" customFormat="1">
      <c r="A100">
        <v>3</v>
      </c>
    </row>
    <row r="101" spans="1:1" customFormat="1">
      <c r="A101">
        <v>3</v>
      </c>
    </row>
    <row r="102" spans="1:1" customFormat="1">
      <c r="A102">
        <v>3</v>
      </c>
    </row>
    <row r="103" spans="1:1" customFormat="1">
      <c r="A103">
        <v>5</v>
      </c>
    </row>
    <row r="104" spans="1:1" customFormat="1">
      <c r="A104">
        <v>5</v>
      </c>
    </row>
    <row r="105" spans="1:1" customFormat="1">
      <c r="A105">
        <v>0</v>
      </c>
    </row>
    <row r="106" spans="1:1" customFormat="1">
      <c r="A106">
        <v>3</v>
      </c>
    </row>
    <row r="107" spans="1:1" customFormat="1">
      <c r="A107">
        <v>5</v>
      </c>
    </row>
    <row r="108" spans="1:1" customFormat="1">
      <c r="A108">
        <v>3</v>
      </c>
    </row>
    <row r="109" spans="1:1" customFormat="1">
      <c r="A109">
        <v>3</v>
      </c>
    </row>
    <row r="110" spans="1:1" customFormat="1">
      <c r="A110">
        <v>3</v>
      </c>
    </row>
    <row r="111" spans="1:1" customFormat="1">
      <c r="A111">
        <v>5</v>
      </c>
    </row>
    <row r="112" spans="1:1" customFormat="1">
      <c r="A112">
        <v>5</v>
      </c>
    </row>
    <row r="113" spans="1:1" customFormat="1">
      <c r="A113">
        <v>5</v>
      </c>
    </row>
    <row r="114" spans="1:1" customFormat="1">
      <c r="A114">
        <v>3</v>
      </c>
    </row>
    <row r="115" spans="1:1" customFormat="1">
      <c r="A115">
        <v>3</v>
      </c>
    </row>
    <row r="116" spans="1:1" customFormat="1">
      <c r="A116">
        <v>4</v>
      </c>
    </row>
    <row r="117" spans="1:1" customFormat="1">
      <c r="A117">
        <v>4</v>
      </c>
    </row>
    <row r="118" spans="1:1" customFormat="1">
      <c r="A118">
        <v>4</v>
      </c>
    </row>
    <row r="119" spans="1:1" customFormat="1">
      <c r="A119">
        <v>5</v>
      </c>
    </row>
    <row r="120" spans="1:1" customFormat="1">
      <c r="A120">
        <v>4</v>
      </c>
    </row>
    <row r="121" spans="1:1" customFormat="1">
      <c r="A121">
        <v>4</v>
      </c>
    </row>
    <row r="122" spans="1:1" customFormat="1">
      <c r="A122">
        <v>3</v>
      </c>
    </row>
    <row r="123" spans="1:1" customFormat="1">
      <c r="A123">
        <v>4</v>
      </c>
    </row>
    <row r="124" spans="1:1" customFormat="1">
      <c r="A124">
        <v>5</v>
      </c>
    </row>
    <row r="125" spans="1:1" customFormat="1">
      <c r="A125">
        <v>0</v>
      </c>
    </row>
    <row r="126" spans="1:1" customFormat="1">
      <c r="A126">
        <v>5</v>
      </c>
    </row>
    <row r="127" spans="1:1" customFormat="1">
      <c r="A127">
        <v>3</v>
      </c>
    </row>
    <row r="128" spans="1:1" customFormat="1">
      <c r="A128">
        <v>0</v>
      </c>
    </row>
    <row r="129" spans="1:1" customFormat="1">
      <c r="A129">
        <v>3</v>
      </c>
    </row>
    <row r="130" spans="1:1" customFormat="1">
      <c r="A130">
        <v>3</v>
      </c>
    </row>
    <row r="131" spans="1:1" customFormat="1">
      <c r="A131">
        <v>3</v>
      </c>
    </row>
    <row r="132" spans="1:1" customFormat="1">
      <c r="A132">
        <v>3</v>
      </c>
    </row>
    <row r="133" spans="1:1" customFormat="1">
      <c r="A133">
        <v>5</v>
      </c>
    </row>
    <row r="134" spans="1:1" customFormat="1">
      <c r="A134">
        <v>4</v>
      </c>
    </row>
    <row r="135" spans="1:1" customFormat="1">
      <c r="A135">
        <v>4</v>
      </c>
    </row>
    <row r="136" spans="1:1" customFormat="1">
      <c r="A136">
        <v>3</v>
      </c>
    </row>
    <row r="137" spans="1:1" customFormat="1">
      <c r="A137">
        <v>3</v>
      </c>
    </row>
    <row r="138" spans="1:1" customFormat="1">
      <c r="A138">
        <v>4</v>
      </c>
    </row>
    <row r="139" spans="1:1" customFormat="1">
      <c r="A139">
        <v>5</v>
      </c>
    </row>
    <row r="140" spans="1:1" customFormat="1">
      <c r="A140">
        <v>5</v>
      </c>
    </row>
    <row r="141" spans="1:1" customFormat="1">
      <c r="A141">
        <v>0</v>
      </c>
    </row>
    <row r="142" spans="1:1" customFormat="1">
      <c r="A142">
        <v>0</v>
      </c>
    </row>
    <row r="143" spans="1:1" customFormat="1">
      <c r="A143">
        <v>3</v>
      </c>
    </row>
    <row r="144" spans="1:1" customFormat="1">
      <c r="A144">
        <v>4</v>
      </c>
    </row>
    <row r="145" spans="1:1" customFormat="1">
      <c r="A145">
        <v>0</v>
      </c>
    </row>
    <row r="146" spans="1:1" customFormat="1">
      <c r="A146">
        <v>3</v>
      </c>
    </row>
    <row r="147" spans="1:1" customFormat="1">
      <c r="A147">
        <v>3</v>
      </c>
    </row>
    <row r="148" spans="1:1" customFormat="1">
      <c r="A148">
        <v>0</v>
      </c>
    </row>
    <row r="149" spans="1:1" customFormat="1">
      <c r="A149">
        <v>2</v>
      </c>
    </row>
    <row r="150" spans="1:1" customFormat="1">
      <c r="A150">
        <v>2</v>
      </c>
    </row>
    <row r="151" spans="1:1" customFormat="1">
      <c r="A151">
        <v>2</v>
      </c>
    </row>
    <row r="152" spans="1:1" customFormat="1">
      <c r="A152">
        <v>2</v>
      </c>
    </row>
    <row r="153" spans="1:1" customFormat="1">
      <c r="A153">
        <v>2</v>
      </c>
    </row>
    <row r="154" spans="1:1" customFormat="1">
      <c r="A154">
        <v>3</v>
      </c>
    </row>
    <row r="155" spans="1:1" customFormat="1">
      <c r="A155">
        <v>0</v>
      </c>
    </row>
    <row r="156" spans="1:1" customFormat="1">
      <c r="A156">
        <v>2</v>
      </c>
    </row>
    <row r="157" spans="1:1" customFormat="1">
      <c r="A157">
        <v>5</v>
      </c>
    </row>
    <row r="158" spans="1:1" customFormat="1">
      <c r="A158">
        <v>0</v>
      </c>
    </row>
    <row r="159" spans="1:1" customFormat="1">
      <c r="A159">
        <v>4</v>
      </c>
    </row>
    <row r="160" spans="1:1" customFormat="1">
      <c r="A160">
        <v>0</v>
      </c>
    </row>
    <row r="161" spans="1:1" customFormat="1">
      <c r="A161">
        <v>0</v>
      </c>
    </row>
    <row r="162" spans="1:1" customFormat="1">
      <c r="A162">
        <v>0</v>
      </c>
    </row>
    <row r="163" spans="1:1" customFormat="1">
      <c r="A163">
        <v>0</v>
      </c>
    </row>
    <row r="164" spans="1:1" customFormat="1">
      <c r="A164">
        <v>0</v>
      </c>
    </row>
    <row r="165" spans="1:1" customFormat="1">
      <c r="A165">
        <v>0</v>
      </c>
    </row>
    <row r="166" spans="1:1" customFormat="1">
      <c r="A166">
        <v>3</v>
      </c>
    </row>
    <row r="167" spans="1:1" customFormat="1">
      <c r="A167">
        <v>0</v>
      </c>
    </row>
    <row r="168" spans="1:1" customFormat="1">
      <c r="A168">
        <v>3</v>
      </c>
    </row>
    <row r="169" spans="1:1" customFormat="1">
      <c r="A169">
        <v>0</v>
      </c>
    </row>
    <row r="170" spans="1:1" customFormat="1">
      <c r="A170">
        <v>0</v>
      </c>
    </row>
    <row r="171" spans="1:1" customFormat="1">
      <c r="A171">
        <v>3</v>
      </c>
    </row>
    <row r="172" spans="1:1" customFormat="1">
      <c r="A172">
        <v>0</v>
      </c>
    </row>
    <row r="173" spans="1:1" customFormat="1">
      <c r="A173">
        <v>4</v>
      </c>
    </row>
    <row r="174" spans="1:1" customFormat="1">
      <c r="A174">
        <v>4</v>
      </c>
    </row>
    <row r="175" spans="1:1" customFormat="1">
      <c r="A175">
        <v>0</v>
      </c>
    </row>
    <row r="176" spans="1:1" customFormat="1">
      <c r="A176">
        <v>0</v>
      </c>
    </row>
    <row r="177" spans="1:1" customFormat="1">
      <c r="A177">
        <v>3</v>
      </c>
    </row>
    <row r="178" spans="1:1" customFormat="1">
      <c r="A178">
        <v>4</v>
      </c>
    </row>
    <row r="179" spans="1:1" customFormat="1">
      <c r="A179">
        <v>4</v>
      </c>
    </row>
    <row r="180" spans="1:1" customFormat="1">
      <c r="A180">
        <v>0</v>
      </c>
    </row>
    <row r="181" spans="1:1" customFormat="1">
      <c r="A181">
        <v>4</v>
      </c>
    </row>
    <row r="182" spans="1:1" customFormat="1">
      <c r="A182">
        <v>0</v>
      </c>
    </row>
    <row r="183" spans="1:1" customFormat="1">
      <c r="A183">
        <v>0</v>
      </c>
    </row>
    <row r="184" spans="1:1" customFormat="1">
      <c r="A184">
        <v>0</v>
      </c>
    </row>
    <row r="185" spans="1:1" customFormat="1">
      <c r="A185">
        <v>4</v>
      </c>
    </row>
    <row r="186" spans="1:1" customFormat="1">
      <c r="A186">
        <v>0</v>
      </c>
    </row>
    <row r="187" spans="1:1" customFormat="1">
      <c r="A187">
        <v>0</v>
      </c>
    </row>
    <row r="188" spans="1:1" customFormat="1">
      <c r="A188">
        <v>4</v>
      </c>
    </row>
    <row r="189" spans="1:1" customFormat="1">
      <c r="A189">
        <v>4</v>
      </c>
    </row>
    <row r="190" spans="1:1" customFormat="1">
      <c r="A190">
        <v>4</v>
      </c>
    </row>
    <row r="191" spans="1:1" customFormat="1">
      <c r="A191">
        <v>4</v>
      </c>
    </row>
    <row r="192" spans="1:1" customFormat="1">
      <c r="A192">
        <v>5</v>
      </c>
    </row>
    <row r="193" spans="1:1" customFormat="1">
      <c r="A193">
        <v>5</v>
      </c>
    </row>
    <row r="194" spans="1:1" customFormat="1">
      <c r="A194">
        <v>4</v>
      </c>
    </row>
    <row r="195" spans="1:1" customFormat="1">
      <c r="A195">
        <v>4</v>
      </c>
    </row>
    <row r="196" spans="1:1" customFormat="1">
      <c r="A196">
        <v>0</v>
      </c>
    </row>
    <row r="197" spans="1:1" customFormat="1">
      <c r="A197">
        <v>3</v>
      </c>
    </row>
    <row r="198" spans="1:1" customFormat="1">
      <c r="A198">
        <v>5</v>
      </c>
    </row>
    <row r="199" spans="1:1" customFormat="1">
      <c r="A199">
        <v>3</v>
      </c>
    </row>
    <row r="200" spans="1:1" customFormat="1">
      <c r="A200">
        <v>5</v>
      </c>
    </row>
    <row r="201" spans="1:1" customFormat="1">
      <c r="A201">
        <v>0</v>
      </c>
    </row>
    <row r="202" spans="1:1" customFormat="1">
      <c r="A202">
        <v>5</v>
      </c>
    </row>
    <row r="203" spans="1:1" customFormat="1">
      <c r="A203">
        <v>4</v>
      </c>
    </row>
    <row r="204" spans="1:1" customFormat="1">
      <c r="A204">
        <v>5</v>
      </c>
    </row>
  </sheetData>
  <hyperlinks>
    <hyperlink ref="P16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77"/>
  <sheetViews>
    <sheetView topLeftCell="G7" workbookViewId="0">
      <selection activeCell="P16" sqref="P16"/>
    </sheetView>
  </sheetViews>
  <sheetFormatPr defaultRowHeight="15"/>
  <cols>
    <col min="1" max="1" width="10.85546875" customWidth="1"/>
    <col min="3" max="3" width="12.7109375" customWidth="1"/>
    <col min="4" max="4" width="12" customWidth="1"/>
    <col min="5" max="5" width="18.42578125" customWidth="1"/>
    <col min="6" max="6" width="12.28515625" customWidth="1"/>
    <col min="7" max="7" width="1.85546875" style="14" customWidth="1"/>
    <col min="8" max="8" width="14.140625" customWidth="1"/>
    <col min="9" max="9" width="12" customWidth="1"/>
    <col min="10" max="10" width="11" customWidth="1"/>
    <col min="11" max="13" width="11.85546875" customWidth="1"/>
    <col min="14" max="14" width="2" style="15" customWidth="1"/>
    <col min="15" max="15" width="10.85546875" customWidth="1"/>
    <col min="16" max="16" width="25.7109375" customWidth="1"/>
  </cols>
  <sheetData>
    <row r="1" spans="1:16" ht="18.75">
      <c r="A1" s="22" t="s">
        <v>32</v>
      </c>
    </row>
    <row r="2" spans="1:16" ht="18.75">
      <c r="A2" s="23" t="s">
        <v>44</v>
      </c>
    </row>
    <row r="3" spans="1:16">
      <c r="A3" t="s">
        <v>15</v>
      </c>
      <c r="C3">
        <v>173</v>
      </c>
    </row>
    <row r="4" spans="1:16" ht="19.5" thickBot="1">
      <c r="A4" s="23" t="s">
        <v>14</v>
      </c>
      <c r="C4" t="s">
        <v>27</v>
      </c>
      <c r="H4" t="s">
        <v>28</v>
      </c>
      <c r="O4" s="13" t="s">
        <v>21</v>
      </c>
    </row>
    <row r="5" spans="1:16">
      <c r="A5">
        <v>0</v>
      </c>
      <c r="C5" s="24" t="s">
        <v>5</v>
      </c>
      <c r="D5" s="25" t="s">
        <v>0</v>
      </c>
      <c r="E5" s="25" t="s">
        <v>1</v>
      </c>
      <c r="F5" s="26" t="s">
        <v>2</v>
      </c>
      <c r="H5" s="36" t="s">
        <v>34</v>
      </c>
      <c r="I5" s="37" t="s">
        <v>3</v>
      </c>
      <c r="J5" s="37" t="s">
        <v>10</v>
      </c>
      <c r="K5" s="37" t="s">
        <v>11</v>
      </c>
      <c r="L5" s="38">
        <v>4.5</v>
      </c>
      <c r="M5" s="39" t="s">
        <v>4</v>
      </c>
      <c r="O5" t="s">
        <v>20</v>
      </c>
    </row>
    <row r="6" spans="1:16" ht="15.75" thickBot="1">
      <c r="A6">
        <v>0</v>
      </c>
      <c r="C6" s="27" t="s">
        <v>19</v>
      </c>
      <c r="D6" s="28" t="s">
        <v>16</v>
      </c>
      <c r="E6" s="28" t="s">
        <v>17</v>
      </c>
      <c r="F6" s="29" t="s">
        <v>18</v>
      </c>
      <c r="H6" s="30" t="s">
        <v>0</v>
      </c>
      <c r="I6" s="4">
        <v>61</v>
      </c>
      <c r="J6" s="4">
        <v>15</v>
      </c>
      <c r="K6" s="4">
        <v>20</v>
      </c>
      <c r="L6" s="18">
        <v>77</v>
      </c>
      <c r="M6" s="7" t="str">
        <f>IF(SUM(I6:L6)=C3,"ок!","ош")</f>
        <v>ок!</v>
      </c>
      <c r="O6" s="21" t="s">
        <v>26</v>
      </c>
    </row>
    <row r="7" spans="1:16">
      <c r="A7">
        <v>0</v>
      </c>
      <c r="C7" s="6">
        <v>0</v>
      </c>
      <c r="D7" s="4">
        <f>COUNTIF(A5:A177,0)</f>
        <v>61</v>
      </c>
      <c r="E7" s="47">
        <f t="shared" ref="E7:E12" si="0">D7/$C$3</f>
        <v>0.35260115606936415</v>
      </c>
      <c r="F7" s="49">
        <f t="shared" ref="F7:F12" si="1">E7*100</f>
        <v>35.260115606936417</v>
      </c>
      <c r="H7" s="30" t="s">
        <v>12</v>
      </c>
      <c r="I7" s="4">
        <v>0.35</v>
      </c>
      <c r="J7" s="4">
        <v>0.09</v>
      </c>
      <c r="K7" s="4">
        <v>0.11</v>
      </c>
      <c r="L7" s="18">
        <v>0.45</v>
      </c>
      <c r="M7" s="7" t="str">
        <f>IF(SUM(I7:L7)=1,"ок!","ош")</f>
        <v>ок!</v>
      </c>
      <c r="O7" s="33" t="s">
        <v>6</v>
      </c>
      <c r="P7" s="5">
        <v>173</v>
      </c>
    </row>
    <row r="8" spans="1:16" ht="15.75" thickBot="1">
      <c r="A8">
        <v>0</v>
      </c>
      <c r="C8" s="6">
        <v>1</v>
      </c>
      <c r="D8" s="4">
        <f>COUNTIF(A5:A177,1)</f>
        <v>0</v>
      </c>
      <c r="E8" s="47">
        <f t="shared" si="0"/>
        <v>0</v>
      </c>
      <c r="F8" s="49">
        <f t="shared" si="1"/>
        <v>0</v>
      </c>
      <c r="H8" s="31" t="s">
        <v>13</v>
      </c>
      <c r="I8" s="51">
        <v>35.26</v>
      </c>
      <c r="J8" s="51">
        <v>8.67</v>
      </c>
      <c r="K8" s="51">
        <v>11.56</v>
      </c>
      <c r="L8" s="50">
        <v>44.51</v>
      </c>
      <c r="M8" s="10" t="str">
        <f>IF(SUM(I8:L8)=100,"ок!","ош")</f>
        <v>ок!</v>
      </c>
      <c r="O8" s="34" t="s">
        <v>29</v>
      </c>
      <c r="P8" s="7"/>
    </row>
    <row r="9" spans="1:16">
      <c r="A9">
        <v>0</v>
      </c>
      <c r="C9" s="6">
        <v>2</v>
      </c>
      <c r="D9" s="4">
        <f>COUNTIF(A5:A177,2)</f>
        <v>15</v>
      </c>
      <c r="E9" s="47">
        <f t="shared" si="0"/>
        <v>8.6705202312138727E-2</v>
      </c>
      <c r="F9" s="49">
        <f t="shared" si="1"/>
        <v>8.6705202312138727</v>
      </c>
      <c r="O9" s="34" t="s">
        <v>7</v>
      </c>
      <c r="P9" s="11"/>
    </row>
    <row r="10" spans="1:16">
      <c r="A10">
        <v>2</v>
      </c>
      <c r="C10" s="6">
        <v>3</v>
      </c>
      <c r="D10" s="4">
        <f>COUNTIF(A5:A177,3)</f>
        <v>20</v>
      </c>
      <c r="E10" s="47">
        <f t="shared" si="0"/>
        <v>0.11560693641618497</v>
      </c>
      <c r="F10" s="49">
        <f t="shared" si="1"/>
        <v>11.560693641618498</v>
      </c>
      <c r="H10" s="20" t="s">
        <v>25</v>
      </c>
      <c r="O10" s="34" t="s">
        <v>9</v>
      </c>
      <c r="P10" s="7"/>
    </row>
    <row r="11" spans="1:16" ht="15.75" thickBot="1">
      <c r="A11">
        <v>4</v>
      </c>
      <c r="C11" s="6">
        <v>4</v>
      </c>
      <c r="D11" s="4">
        <f>COUNTIF(A5:A177,4)</f>
        <v>27</v>
      </c>
      <c r="E11" s="47">
        <f t="shared" si="0"/>
        <v>0.15606936416184972</v>
      </c>
      <c r="F11" s="49">
        <f t="shared" si="1"/>
        <v>15.606936416184972</v>
      </c>
      <c r="H11" s="32" t="s">
        <v>22</v>
      </c>
      <c r="I11" s="4">
        <f>$I$8</f>
        <v>35.26</v>
      </c>
      <c r="O11" s="35" t="s">
        <v>8</v>
      </c>
      <c r="P11" s="10"/>
    </row>
    <row r="12" spans="1:16" ht="15.75" thickBot="1">
      <c r="A12">
        <v>0</v>
      </c>
      <c r="C12" s="6">
        <v>5</v>
      </c>
      <c r="D12" s="4">
        <f>COUNTIF(A5:A177,5)</f>
        <v>50</v>
      </c>
      <c r="E12" s="47">
        <f t="shared" si="0"/>
        <v>0.28901734104046245</v>
      </c>
      <c r="F12" s="49">
        <f t="shared" si="1"/>
        <v>28.901734104046245</v>
      </c>
      <c r="H12" s="32" t="s">
        <v>23</v>
      </c>
      <c r="I12" s="17">
        <f>($C$3-$I$6)/$C$3</f>
        <v>0.64739884393063585</v>
      </c>
    </row>
    <row r="13" spans="1:16" ht="15.75" thickBot="1">
      <c r="A13">
        <v>2</v>
      </c>
      <c r="C13" s="8" t="s">
        <v>4</v>
      </c>
      <c r="D13" s="12" t="str">
        <f>IF(SUM(D7:D12)=C3,"ок!","ош")</f>
        <v>ок!</v>
      </c>
      <c r="E13" s="12" t="str">
        <f>IF(SUM(E7:E12)=1,"ок!","ош")</f>
        <v>ок!</v>
      </c>
      <c r="F13" s="12" t="str">
        <f>IF(SUM(F7:F12)=100,"ок!","ош")</f>
        <v>ок!</v>
      </c>
      <c r="H13" s="32" t="s">
        <v>24</v>
      </c>
      <c r="I13" s="4">
        <f>$L$8</f>
        <v>44.51</v>
      </c>
    </row>
    <row r="14" spans="1:16">
      <c r="A14">
        <v>4</v>
      </c>
    </row>
    <row r="15" spans="1:16" s="42" customFormat="1" ht="33.75" customHeight="1">
      <c r="A15" s="42">
        <v>4</v>
      </c>
      <c r="C15" s="45" t="s">
        <v>30</v>
      </c>
      <c r="G15" s="44"/>
      <c r="H15" s="42" t="s">
        <v>31</v>
      </c>
      <c r="N15" s="43"/>
      <c r="O15" s="42" t="s">
        <v>38</v>
      </c>
      <c r="P15" s="48" t="s">
        <v>43</v>
      </c>
    </row>
    <row r="16" spans="1:16">
      <c r="A16">
        <v>2</v>
      </c>
      <c r="P16" s="40" t="s">
        <v>36</v>
      </c>
    </row>
    <row r="17" spans="1:4" customFormat="1">
      <c r="A17">
        <v>4</v>
      </c>
    </row>
    <row r="18" spans="1:4" customFormat="1">
      <c r="A18">
        <v>5</v>
      </c>
    </row>
    <row r="19" spans="1:4" customFormat="1">
      <c r="A19">
        <v>4</v>
      </c>
    </row>
    <row r="20" spans="1:4" customFormat="1">
      <c r="A20">
        <v>4</v>
      </c>
    </row>
    <row r="21" spans="1:4" customFormat="1">
      <c r="A21">
        <v>5</v>
      </c>
    </row>
    <row r="22" spans="1:4" customFormat="1">
      <c r="A22">
        <v>0</v>
      </c>
    </row>
    <row r="23" spans="1:4" customFormat="1">
      <c r="A23">
        <v>3</v>
      </c>
    </row>
    <row r="24" spans="1:4" customFormat="1">
      <c r="A24">
        <v>3</v>
      </c>
    </row>
    <row r="25" spans="1:4" customFormat="1">
      <c r="A25">
        <v>5</v>
      </c>
    </row>
    <row r="26" spans="1:4" customFormat="1">
      <c r="A26">
        <v>2</v>
      </c>
    </row>
    <row r="27" spans="1:4" customFormat="1">
      <c r="A27">
        <v>4</v>
      </c>
    </row>
    <row r="28" spans="1:4" customFormat="1">
      <c r="A28">
        <v>2</v>
      </c>
    </row>
    <row r="29" spans="1:4" customFormat="1">
      <c r="A29">
        <v>3</v>
      </c>
    </row>
    <row r="30" spans="1:4" customFormat="1">
      <c r="A30">
        <v>2</v>
      </c>
      <c r="C30" s="1"/>
      <c r="D30" s="1"/>
    </row>
    <row r="31" spans="1:4" customFormat="1">
      <c r="A31">
        <v>2</v>
      </c>
      <c r="C31" s="1"/>
      <c r="D31" s="1"/>
    </row>
    <row r="32" spans="1:4" customFormat="1">
      <c r="A32">
        <v>3</v>
      </c>
      <c r="C32" s="1"/>
      <c r="D32" s="16"/>
    </row>
    <row r="33" spans="1:4" customFormat="1">
      <c r="A33">
        <v>3</v>
      </c>
      <c r="C33" s="1"/>
      <c r="D33" s="1"/>
    </row>
    <row r="34" spans="1:4" customFormat="1">
      <c r="A34">
        <v>3</v>
      </c>
      <c r="C34" s="1"/>
      <c r="D34" s="1"/>
    </row>
    <row r="35" spans="1:4" customFormat="1">
      <c r="A35">
        <v>0</v>
      </c>
    </row>
    <row r="36" spans="1:4" customFormat="1">
      <c r="A36">
        <v>5</v>
      </c>
    </row>
    <row r="37" spans="1:4" customFormat="1">
      <c r="A37">
        <v>0</v>
      </c>
    </row>
    <row r="38" spans="1:4" customFormat="1">
      <c r="A38">
        <v>0</v>
      </c>
    </row>
    <row r="39" spans="1:4" customFormat="1">
      <c r="A39">
        <v>0</v>
      </c>
    </row>
    <row r="40" spans="1:4" customFormat="1">
      <c r="A40">
        <v>0</v>
      </c>
    </row>
    <row r="41" spans="1:4" customFormat="1">
      <c r="A41">
        <v>4</v>
      </c>
    </row>
    <row r="42" spans="1:4" customFormat="1">
      <c r="A42">
        <v>0</v>
      </c>
    </row>
    <row r="43" spans="1:4" customFormat="1">
      <c r="A43">
        <v>0</v>
      </c>
    </row>
    <row r="44" spans="1:4" customFormat="1">
      <c r="A44">
        <v>0</v>
      </c>
    </row>
    <row r="45" spans="1:4" customFormat="1">
      <c r="A45">
        <v>0</v>
      </c>
    </row>
    <row r="46" spans="1:4" customFormat="1">
      <c r="A46">
        <v>0</v>
      </c>
    </row>
    <row r="47" spans="1:4" customFormat="1">
      <c r="A47">
        <v>3</v>
      </c>
    </row>
    <row r="48" spans="1:4" customFormat="1">
      <c r="A48">
        <v>0</v>
      </c>
    </row>
    <row r="49" spans="1:1" customFormat="1">
      <c r="A49">
        <v>0</v>
      </c>
    </row>
    <row r="50" spans="1:1" customFormat="1">
      <c r="A50">
        <v>2</v>
      </c>
    </row>
    <row r="51" spans="1:1" customFormat="1">
      <c r="A51">
        <v>2</v>
      </c>
    </row>
    <row r="52" spans="1:1" customFormat="1">
      <c r="A52">
        <v>3</v>
      </c>
    </row>
    <row r="53" spans="1:1" customFormat="1">
      <c r="A53">
        <v>4</v>
      </c>
    </row>
    <row r="54" spans="1:1" customFormat="1">
      <c r="A54">
        <v>0</v>
      </c>
    </row>
    <row r="55" spans="1:1" customFormat="1">
      <c r="A55">
        <v>0</v>
      </c>
    </row>
    <row r="56" spans="1:1" customFormat="1">
      <c r="A56">
        <v>3</v>
      </c>
    </row>
    <row r="57" spans="1:1" customFormat="1">
      <c r="A57">
        <v>0</v>
      </c>
    </row>
    <row r="58" spans="1:1" customFormat="1">
      <c r="A58">
        <v>0</v>
      </c>
    </row>
    <row r="59" spans="1:1" customFormat="1">
      <c r="A59">
        <v>4</v>
      </c>
    </row>
    <row r="60" spans="1:1" customFormat="1">
      <c r="A60">
        <v>0</v>
      </c>
    </row>
    <row r="61" spans="1:1" customFormat="1">
      <c r="A61">
        <v>4</v>
      </c>
    </row>
    <row r="62" spans="1:1" customFormat="1">
      <c r="A62">
        <v>0</v>
      </c>
    </row>
    <row r="63" spans="1:1" customFormat="1">
      <c r="A63">
        <v>5</v>
      </c>
    </row>
    <row r="64" spans="1:1" customFormat="1">
      <c r="A64">
        <v>5</v>
      </c>
    </row>
    <row r="65" spans="1:1" customFormat="1">
      <c r="A65">
        <v>5</v>
      </c>
    </row>
    <row r="66" spans="1:1" customFormat="1">
      <c r="A66">
        <v>0</v>
      </c>
    </row>
    <row r="67" spans="1:1" customFormat="1">
      <c r="A67">
        <v>4</v>
      </c>
    </row>
    <row r="68" spans="1:1" customFormat="1">
      <c r="A68">
        <v>4</v>
      </c>
    </row>
    <row r="69" spans="1:1" customFormat="1">
      <c r="A69">
        <v>5</v>
      </c>
    </row>
    <row r="70" spans="1:1" customFormat="1">
      <c r="A70">
        <v>5</v>
      </c>
    </row>
    <row r="71" spans="1:1" customFormat="1">
      <c r="A71">
        <v>5</v>
      </c>
    </row>
    <row r="72" spans="1:1" customFormat="1">
      <c r="A72">
        <v>4</v>
      </c>
    </row>
    <row r="73" spans="1:1" customFormat="1">
      <c r="A73">
        <v>0</v>
      </c>
    </row>
    <row r="74" spans="1:1" customFormat="1">
      <c r="A74">
        <v>4</v>
      </c>
    </row>
    <row r="75" spans="1:1" customFormat="1">
      <c r="A75">
        <v>0</v>
      </c>
    </row>
    <row r="76" spans="1:1" customFormat="1">
      <c r="A76">
        <v>0</v>
      </c>
    </row>
    <row r="77" spans="1:1" customFormat="1">
      <c r="A77">
        <v>3</v>
      </c>
    </row>
    <row r="78" spans="1:1" customFormat="1">
      <c r="A78">
        <v>5</v>
      </c>
    </row>
    <row r="79" spans="1:1" customFormat="1">
      <c r="A79">
        <v>0</v>
      </c>
    </row>
    <row r="80" spans="1:1" customFormat="1">
      <c r="A80">
        <v>5</v>
      </c>
    </row>
    <row r="81" spans="1:1" customFormat="1">
      <c r="A81">
        <v>0</v>
      </c>
    </row>
    <row r="82" spans="1:1" customFormat="1">
      <c r="A82">
        <v>0</v>
      </c>
    </row>
    <row r="83" spans="1:1" customFormat="1">
      <c r="A83">
        <v>5</v>
      </c>
    </row>
    <row r="84" spans="1:1" customFormat="1">
      <c r="A84">
        <v>0</v>
      </c>
    </row>
    <row r="85" spans="1:1" customFormat="1">
      <c r="A85">
        <v>0</v>
      </c>
    </row>
    <row r="86" spans="1:1" customFormat="1">
      <c r="A86">
        <v>0</v>
      </c>
    </row>
    <row r="87" spans="1:1" customFormat="1">
      <c r="A87">
        <v>5</v>
      </c>
    </row>
    <row r="88" spans="1:1" customFormat="1">
      <c r="A88">
        <v>5</v>
      </c>
    </row>
    <row r="89" spans="1:1" customFormat="1">
      <c r="A89">
        <v>5</v>
      </c>
    </row>
    <row r="90" spans="1:1" customFormat="1">
      <c r="A90">
        <v>4</v>
      </c>
    </row>
    <row r="91" spans="1:1" customFormat="1">
      <c r="A91">
        <v>5</v>
      </c>
    </row>
    <row r="92" spans="1:1" customFormat="1">
      <c r="A92">
        <v>0</v>
      </c>
    </row>
    <row r="93" spans="1:1" customFormat="1">
      <c r="A93">
        <v>0</v>
      </c>
    </row>
    <row r="94" spans="1:1" customFormat="1">
      <c r="A94">
        <v>5</v>
      </c>
    </row>
    <row r="95" spans="1:1" customFormat="1">
      <c r="A95">
        <v>2</v>
      </c>
    </row>
    <row r="96" spans="1:1" customFormat="1">
      <c r="A96">
        <v>5</v>
      </c>
    </row>
    <row r="97" spans="1:1" customFormat="1">
      <c r="A97">
        <v>5</v>
      </c>
    </row>
    <row r="98" spans="1:1" customFormat="1">
      <c r="A98">
        <v>2</v>
      </c>
    </row>
    <row r="99" spans="1:1" customFormat="1">
      <c r="A99">
        <v>0</v>
      </c>
    </row>
    <row r="100" spans="1:1" customFormat="1">
      <c r="A100">
        <v>5</v>
      </c>
    </row>
    <row r="101" spans="1:1" customFormat="1">
      <c r="A101">
        <v>4</v>
      </c>
    </row>
    <row r="102" spans="1:1" customFormat="1">
      <c r="A102">
        <v>5</v>
      </c>
    </row>
    <row r="103" spans="1:1" customFormat="1">
      <c r="A103">
        <v>0</v>
      </c>
    </row>
    <row r="104" spans="1:1" customFormat="1">
      <c r="A104">
        <v>3</v>
      </c>
    </row>
    <row r="105" spans="1:1" customFormat="1">
      <c r="A105">
        <v>0</v>
      </c>
    </row>
    <row r="106" spans="1:1" customFormat="1">
      <c r="A106">
        <v>5</v>
      </c>
    </row>
    <row r="107" spans="1:1" customFormat="1">
      <c r="A107">
        <v>5</v>
      </c>
    </row>
    <row r="108" spans="1:1" customFormat="1">
      <c r="A108">
        <v>5</v>
      </c>
    </row>
    <row r="109" spans="1:1" customFormat="1">
      <c r="A109">
        <v>2</v>
      </c>
    </row>
    <row r="110" spans="1:1" customFormat="1">
      <c r="A110">
        <v>5</v>
      </c>
    </row>
    <row r="111" spans="1:1" customFormat="1">
      <c r="A111">
        <v>3</v>
      </c>
    </row>
    <row r="112" spans="1:1" customFormat="1">
      <c r="A112">
        <v>2</v>
      </c>
    </row>
    <row r="113" spans="1:1" customFormat="1">
      <c r="A113">
        <v>0</v>
      </c>
    </row>
    <row r="114" spans="1:1" customFormat="1">
      <c r="A114">
        <v>5</v>
      </c>
    </row>
    <row r="115" spans="1:1" customFormat="1">
      <c r="A115">
        <v>4</v>
      </c>
    </row>
    <row r="116" spans="1:1" customFormat="1">
      <c r="A116">
        <v>2</v>
      </c>
    </row>
    <row r="117" spans="1:1" customFormat="1">
      <c r="A117">
        <v>4</v>
      </c>
    </row>
    <row r="118" spans="1:1" customFormat="1">
      <c r="A118">
        <v>3</v>
      </c>
    </row>
    <row r="119" spans="1:1" customFormat="1">
      <c r="A119">
        <v>4</v>
      </c>
    </row>
    <row r="120" spans="1:1" customFormat="1">
      <c r="A120">
        <v>5</v>
      </c>
    </row>
    <row r="121" spans="1:1" customFormat="1">
      <c r="A121">
        <v>0</v>
      </c>
    </row>
    <row r="122" spans="1:1" customFormat="1">
      <c r="A122">
        <v>0</v>
      </c>
    </row>
    <row r="123" spans="1:1" customFormat="1">
      <c r="A123">
        <v>0</v>
      </c>
    </row>
    <row r="124" spans="1:1" customFormat="1">
      <c r="A124">
        <v>5</v>
      </c>
    </row>
    <row r="125" spans="1:1" customFormat="1">
      <c r="A125">
        <v>2</v>
      </c>
    </row>
    <row r="126" spans="1:1" customFormat="1">
      <c r="A126">
        <v>4</v>
      </c>
    </row>
    <row r="127" spans="1:1" customFormat="1">
      <c r="A127">
        <v>0</v>
      </c>
    </row>
    <row r="128" spans="1:1" customFormat="1">
      <c r="A128">
        <v>5</v>
      </c>
    </row>
    <row r="129" spans="1:1" customFormat="1">
      <c r="A129">
        <v>0</v>
      </c>
    </row>
    <row r="130" spans="1:1" customFormat="1">
      <c r="A130">
        <v>0</v>
      </c>
    </row>
    <row r="131" spans="1:1" customFormat="1">
      <c r="A131">
        <v>4</v>
      </c>
    </row>
    <row r="132" spans="1:1" customFormat="1">
      <c r="A132">
        <v>4</v>
      </c>
    </row>
    <row r="133" spans="1:1" customFormat="1">
      <c r="A133">
        <v>0</v>
      </c>
    </row>
    <row r="134" spans="1:1" customFormat="1">
      <c r="A134">
        <v>3</v>
      </c>
    </row>
    <row r="135" spans="1:1" customFormat="1">
      <c r="A135">
        <v>0</v>
      </c>
    </row>
    <row r="136" spans="1:1" customFormat="1">
      <c r="A136">
        <v>5</v>
      </c>
    </row>
    <row r="137" spans="1:1" customFormat="1">
      <c r="A137">
        <v>5</v>
      </c>
    </row>
    <row r="138" spans="1:1" customFormat="1">
      <c r="A138">
        <v>5</v>
      </c>
    </row>
    <row r="139" spans="1:1" customFormat="1">
      <c r="A139">
        <v>0</v>
      </c>
    </row>
    <row r="140" spans="1:1" customFormat="1">
      <c r="A140">
        <v>4</v>
      </c>
    </row>
    <row r="141" spans="1:1" customFormat="1">
      <c r="A141">
        <v>0</v>
      </c>
    </row>
    <row r="142" spans="1:1" customFormat="1">
      <c r="A142">
        <v>0</v>
      </c>
    </row>
    <row r="143" spans="1:1" customFormat="1">
      <c r="A143">
        <v>5</v>
      </c>
    </row>
    <row r="144" spans="1:1" customFormat="1">
      <c r="A144">
        <v>5</v>
      </c>
    </row>
    <row r="145" spans="1:1" customFormat="1">
      <c r="A145">
        <v>5</v>
      </c>
    </row>
    <row r="146" spans="1:1" customFormat="1">
      <c r="A146">
        <v>5</v>
      </c>
    </row>
    <row r="147" spans="1:1" customFormat="1">
      <c r="A147">
        <v>5</v>
      </c>
    </row>
    <row r="148" spans="1:1" customFormat="1">
      <c r="A148">
        <v>5</v>
      </c>
    </row>
    <row r="149" spans="1:1" customFormat="1">
      <c r="A149">
        <v>0</v>
      </c>
    </row>
    <row r="150" spans="1:1" customFormat="1">
      <c r="A150">
        <v>0</v>
      </c>
    </row>
    <row r="151" spans="1:1" customFormat="1">
      <c r="A151">
        <v>0</v>
      </c>
    </row>
    <row r="152" spans="1:1" customFormat="1">
      <c r="A152">
        <v>3</v>
      </c>
    </row>
    <row r="153" spans="1:1" customFormat="1">
      <c r="A153">
        <v>3</v>
      </c>
    </row>
    <row r="154" spans="1:1" customFormat="1">
      <c r="A154">
        <v>0</v>
      </c>
    </row>
    <row r="155" spans="1:1" customFormat="1">
      <c r="A155">
        <v>0</v>
      </c>
    </row>
    <row r="156" spans="1:1" customFormat="1">
      <c r="A156">
        <v>5</v>
      </c>
    </row>
    <row r="157" spans="1:1" customFormat="1">
      <c r="A157">
        <v>5</v>
      </c>
    </row>
    <row r="158" spans="1:1" customFormat="1">
      <c r="A158">
        <v>0</v>
      </c>
    </row>
    <row r="159" spans="1:1" customFormat="1">
      <c r="A159">
        <v>5</v>
      </c>
    </row>
    <row r="160" spans="1:1" customFormat="1">
      <c r="A160">
        <v>5</v>
      </c>
    </row>
    <row r="161" spans="1:1" customFormat="1">
      <c r="A161">
        <v>5</v>
      </c>
    </row>
    <row r="162" spans="1:1" customFormat="1">
      <c r="A162">
        <v>3</v>
      </c>
    </row>
    <row r="163" spans="1:1" customFormat="1">
      <c r="A163">
        <v>5</v>
      </c>
    </row>
    <row r="164" spans="1:1" customFormat="1">
      <c r="A164">
        <v>5</v>
      </c>
    </row>
    <row r="165" spans="1:1" customFormat="1">
      <c r="A165">
        <v>4</v>
      </c>
    </row>
    <row r="166" spans="1:1" customFormat="1">
      <c r="A166">
        <v>5</v>
      </c>
    </row>
    <row r="167" spans="1:1" customFormat="1">
      <c r="A167">
        <v>5</v>
      </c>
    </row>
    <row r="168" spans="1:1" customFormat="1">
      <c r="A168">
        <v>5</v>
      </c>
    </row>
    <row r="169" spans="1:1" customFormat="1">
      <c r="A169">
        <v>3</v>
      </c>
    </row>
    <row r="170" spans="1:1" customFormat="1">
      <c r="A170">
        <v>5</v>
      </c>
    </row>
    <row r="171" spans="1:1" customFormat="1">
      <c r="A171">
        <v>4</v>
      </c>
    </row>
    <row r="172" spans="1:1" customFormat="1">
      <c r="A172">
        <v>0</v>
      </c>
    </row>
    <row r="173" spans="1:1" customFormat="1">
      <c r="A173">
        <v>0</v>
      </c>
    </row>
    <row r="174" spans="1:1" customFormat="1">
      <c r="A174">
        <v>3</v>
      </c>
    </row>
    <row r="175" spans="1:1" customFormat="1">
      <c r="A175">
        <v>4</v>
      </c>
    </row>
    <row r="176" spans="1:1" customFormat="1">
      <c r="A176">
        <v>3</v>
      </c>
    </row>
    <row r="177" spans="1:1" customFormat="1">
      <c r="A177">
        <v>0</v>
      </c>
    </row>
  </sheetData>
  <hyperlinks>
    <hyperlink ref="P16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12"/>
  <sheetViews>
    <sheetView tabSelected="1" topLeftCell="G4" workbookViewId="0">
      <selection activeCell="P16" sqref="P16"/>
    </sheetView>
  </sheetViews>
  <sheetFormatPr defaultRowHeight="15"/>
  <cols>
    <col min="1" max="1" width="10.85546875" customWidth="1"/>
    <col min="3" max="3" width="12.7109375" customWidth="1"/>
    <col min="4" max="4" width="12" customWidth="1"/>
    <col min="5" max="5" width="18.42578125" customWidth="1"/>
    <col min="6" max="6" width="12.28515625" customWidth="1"/>
    <col min="7" max="7" width="1.85546875" style="14" customWidth="1"/>
    <col min="8" max="8" width="14.140625" customWidth="1"/>
    <col min="9" max="9" width="12" customWidth="1"/>
    <col min="10" max="10" width="11" customWidth="1"/>
    <col min="11" max="13" width="11.85546875" customWidth="1"/>
    <col min="14" max="14" width="2" style="15" customWidth="1"/>
    <col min="15" max="15" width="10.85546875" customWidth="1"/>
    <col min="16" max="16" width="25.7109375" customWidth="1"/>
  </cols>
  <sheetData>
    <row r="1" spans="1:16" ht="18.75">
      <c r="A1" s="22" t="s">
        <v>32</v>
      </c>
    </row>
    <row r="2" spans="1:16" ht="18.75">
      <c r="A2" s="23" t="s">
        <v>45</v>
      </c>
    </row>
    <row r="3" spans="1:16">
      <c r="A3" t="s">
        <v>15</v>
      </c>
      <c r="C3">
        <v>108</v>
      </c>
    </row>
    <row r="4" spans="1:16" ht="19.5" thickBot="1">
      <c r="A4" s="23" t="s">
        <v>14</v>
      </c>
      <c r="C4" t="s">
        <v>27</v>
      </c>
      <c r="H4" t="s">
        <v>28</v>
      </c>
      <c r="O4" s="13" t="s">
        <v>21</v>
      </c>
    </row>
    <row r="5" spans="1:16">
      <c r="A5">
        <v>4</v>
      </c>
      <c r="C5" s="24" t="s">
        <v>5</v>
      </c>
      <c r="D5" s="25" t="s">
        <v>0</v>
      </c>
      <c r="E5" s="25" t="s">
        <v>1</v>
      </c>
      <c r="F5" s="26" t="s">
        <v>2</v>
      </c>
      <c r="H5" s="36" t="s">
        <v>34</v>
      </c>
      <c r="I5" s="37" t="s">
        <v>3</v>
      </c>
      <c r="J5" s="37" t="s">
        <v>10</v>
      </c>
      <c r="K5" s="37" t="s">
        <v>11</v>
      </c>
      <c r="L5" s="38">
        <v>4.5</v>
      </c>
      <c r="M5" s="39" t="s">
        <v>4</v>
      </c>
      <c r="O5" t="s">
        <v>20</v>
      </c>
    </row>
    <row r="6" spans="1:16" ht="15.75" thickBot="1">
      <c r="A6">
        <v>0</v>
      </c>
      <c r="C6" s="27" t="s">
        <v>19</v>
      </c>
      <c r="D6" s="28" t="s">
        <v>16</v>
      </c>
      <c r="E6" s="28" t="s">
        <v>17</v>
      </c>
      <c r="F6" s="29" t="s">
        <v>18</v>
      </c>
      <c r="H6" s="30" t="s">
        <v>0</v>
      </c>
      <c r="I6" s="4">
        <v>52</v>
      </c>
      <c r="J6" s="4">
        <v>2</v>
      </c>
      <c r="K6" s="4">
        <v>17</v>
      </c>
      <c r="L6" s="18">
        <v>37</v>
      </c>
      <c r="M6" s="7" t="str">
        <f>IF(SUM(I6:L6)=C3,"ок!","ош")</f>
        <v>ок!</v>
      </c>
      <c r="O6" s="21" t="s">
        <v>26</v>
      </c>
    </row>
    <row r="7" spans="1:16">
      <c r="A7">
        <v>0</v>
      </c>
      <c r="C7" s="6">
        <v>0</v>
      </c>
      <c r="D7" s="4">
        <f>COUNTIF(A5:A112,0)</f>
        <v>52</v>
      </c>
      <c r="E7" s="47">
        <f t="shared" ref="E7:E12" si="0">D7/$C$3</f>
        <v>0.48148148148148145</v>
      </c>
      <c r="F7" s="46">
        <f t="shared" ref="F7:F12" si="1">E7*100</f>
        <v>48.148148148148145</v>
      </c>
      <c r="H7" s="30" t="s">
        <v>12</v>
      </c>
      <c r="I7" s="4">
        <v>0.48</v>
      </c>
      <c r="J7" s="4">
        <v>0.02</v>
      </c>
      <c r="K7" s="4">
        <v>0.16</v>
      </c>
      <c r="L7" s="18">
        <v>0.34</v>
      </c>
      <c r="M7" s="7" t="str">
        <f>IF(SUM(I7:L7)=1,"ок!","ош")</f>
        <v>ок!</v>
      </c>
      <c r="O7" s="33" t="s">
        <v>6</v>
      </c>
      <c r="P7" s="5">
        <v>108</v>
      </c>
    </row>
    <row r="8" spans="1:16" ht="15.75" thickBot="1">
      <c r="A8">
        <v>2</v>
      </c>
      <c r="C8" s="6">
        <v>1</v>
      </c>
      <c r="D8" s="4">
        <f>COUNTIF(A5:A112,1)</f>
        <v>0</v>
      </c>
      <c r="E8" s="47">
        <f t="shared" si="0"/>
        <v>0</v>
      </c>
      <c r="F8" s="46">
        <f t="shared" si="1"/>
        <v>0</v>
      </c>
      <c r="H8" s="31" t="s">
        <v>13</v>
      </c>
      <c r="I8" s="9">
        <v>48</v>
      </c>
      <c r="J8" s="9">
        <v>2</v>
      </c>
      <c r="K8" s="9">
        <v>16</v>
      </c>
      <c r="L8" s="19">
        <v>34</v>
      </c>
      <c r="M8" s="10" t="str">
        <f>IF(SUM(I8:L8)=100,"ок!","ош")</f>
        <v>ок!</v>
      </c>
      <c r="O8" s="34" t="s">
        <v>29</v>
      </c>
      <c r="P8" s="7"/>
    </row>
    <row r="9" spans="1:16">
      <c r="A9">
        <v>0</v>
      </c>
      <c r="C9" s="6">
        <v>2</v>
      </c>
      <c r="D9" s="4">
        <f>COUNTIF(A5:A112,2)</f>
        <v>2</v>
      </c>
      <c r="E9" s="47">
        <f t="shared" si="0"/>
        <v>1.8518518518518517E-2</v>
      </c>
      <c r="F9" s="46">
        <f t="shared" si="1"/>
        <v>1.8518518518518516</v>
      </c>
      <c r="O9" s="34" t="s">
        <v>7</v>
      </c>
      <c r="P9" s="11"/>
    </row>
    <row r="10" spans="1:16">
      <c r="A10">
        <v>0</v>
      </c>
      <c r="C10" s="6">
        <v>3</v>
      </c>
      <c r="D10" s="4">
        <f>COUNTIF(A5:A112,3)</f>
        <v>17</v>
      </c>
      <c r="E10" s="47">
        <f t="shared" si="0"/>
        <v>0.15740740740740741</v>
      </c>
      <c r="F10" s="46">
        <f t="shared" si="1"/>
        <v>15.74074074074074</v>
      </c>
      <c r="H10" s="20" t="s">
        <v>25</v>
      </c>
      <c r="O10" s="34" t="s">
        <v>9</v>
      </c>
      <c r="P10" s="7"/>
    </row>
    <row r="11" spans="1:16" ht="15.75" thickBot="1">
      <c r="A11">
        <v>0</v>
      </c>
      <c r="C11" s="6">
        <v>4</v>
      </c>
      <c r="D11" s="4">
        <f>COUNTIF(A5:A112,4)</f>
        <v>14</v>
      </c>
      <c r="E11" s="47">
        <f t="shared" si="0"/>
        <v>0.12962962962962962</v>
      </c>
      <c r="F11" s="46">
        <f t="shared" si="1"/>
        <v>12.962962962962962</v>
      </c>
      <c r="H11" s="32" t="s">
        <v>22</v>
      </c>
      <c r="I11" s="4">
        <f>$I$8</f>
        <v>48</v>
      </c>
      <c r="O11" s="35" t="s">
        <v>8</v>
      </c>
      <c r="P11" s="10"/>
    </row>
    <row r="12" spans="1:16" ht="15.75" thickBot="1">
      <c r="A12">
        <v>3</v>
      </c>
      <c r="C12" s="6">
        <v>5</v>
      </c>
      <c r="D12" s="4">
        <f>COUNTIF(A5:A112,5)</f>
        <v>23</v>
      </c>
      <c r="E12" s="47">
        <f t="shared" si="0"/>
        <v>0.21296296296296297</v>
      </c>
      <c r="F12" s="46">
        <f t="shared" si="1"/>
        <v>21.296296296296298</v>
      </c>
      <c r="H12" s="32" t="s">
        <v>23</v>
      </c>
      <c r="I12" s="17">
        <f>($C$3-$I$6)/$C$3</f>
        <v>0.51851851851851849</v>
      </c>
    </row>
    <row r="13" spans="1:16" ht="15.75" thickBot="1">
      <c r="A13">
        <v>4</v>
      </c>
      <c r="C13" s="8" t="s">
        <v>4</v>
      </c>
      <c r="D13" s="12" t="str">
        <f>IF(SUM(D7:D12)=C3,"ок!","ош")</f>
        <v>ок!</v>
      </c>
      <c r="E13" s="12" t="str">
        <f>IF(SUM(E7:E12)=1,"ок!","ош")</f>
        <v>ок!</v>
      </c>
      <c r="F13" s="12" t="str">
        <f>IF(SUM(F7:F12)=100,"ок!","ош")</f>
        <v>ок!</v>
      </c>
      <c r="H13" s="32" t="s">
        <v>24</v>
      </c>
      <c r="I13" s="4">
        <f>$L$8</f>
        <v>34</v>
      </c>
    </row>
    <row r="14" spans="1:16">
      <c r="A14">
        <v>4</v>
      </c>
    </row>
    <row r="15" spans="1:16" s="42" customFormat="1" ht="31.5" customHeight="1">
      <c r="A15" s="42">
        <v>4</v>
      </c>
      <c r="C15" s="45" t="s">
        <v>30</v>
      </c>
      <c r="G15" s="44"/>
      <c r="H15" s="42" t="s">
        <v>31</v>
      </c>
      <c r="N15" s="43"/>
      <c r="O15" s="42" t="s">
        <v>38</v>
      </c>
      <c r="P15" s="48" t="s">
        <v>37</v>
      </c>
    </row>
    <row r="16" spans="1:16">
      <c r="A16">
        <v>0</v>
      </c>
      <c r="P16" s="55" t="s">
        <v>41</v>
      </c>
    </row>
    <row r="17" spans="1:4" customFormat="1">
      <c r="A17">
        <v>0</v>
      </c>
    </row>
    <row r="18" spans="1:4" customFormat="1">
      <c r="A18">
        <v>3</v>
      </c>
    </row>
    <row r="19" spans="1:4" customFormat="1">
      <c r="A19">
        <v>5</v>
      </c>
    </row>
    <row r="20" spans="1:4" customFormat="1">
      <c r="A20">
        <v>5</v>
      </c>
    </row>
    <row r="21" spans="1:4" customFormat="1">
      <c r="A21">
        <v>5</v>
      </c>
    </row>
    <row r="22" spans="1:4" customFormat="1">
      <c r="A22">
        <v>0</v>
      </c>
    </row>
    <row r="23" spans="1:4" customFormat="1">
      <c r="A23">
        <v>5</v>
      </c>
    </row>
    <row r="24" spans="1:4" customFormat="1">
      <c r="A24">
        <v>4</v>
      </c>
    </row>
    <row r="25" spans="1:4" customFormat="1">
      <c r="A25">
        <v>5</v>
      </c>
    </row>
    <row r="26" spans="1:4" customFormat="1">
      <c r="A26">
        <v>5</v>
      </c>
    </row>
    <row r="27" spans="1:4" customFormat="1">
      <c r="A27">
        <v>0</v>
      </c>
    </row>
    <row r="28" spans="1:4" customFormat="1">
      <c r="A28">
        <v>0</v>
      </c>
    </row>
    <row r="29" spans="1:4" customFormat="1">
      <c r="A29">
        <v>3</v>
      </c>
    </row>
    <row r="30" spans="1:4" customFormat="1">
      <c r="A30">
        <v>0</v>
      </c>
      <c r="C30" s="1"/>
      <c r="D30" s="1"/>
    </row>
    <row r="31" spans="1:4" customFormat="1">
      <c r="A31">
        <v>0</v>
      </c>
      <c r="C31" s="1"/>
      <c r="D31" s="1"/>
    </row>
    <row r="32" spans="1:4" customFormat="1">
      <c r="A32">
        <v>5</v>
      </c>
      <c r="C32" s="1"/>
      <c r="D32" s="16"/>
    </row>
    <row r="33" spans="1:4" customFormat="1">
      <c r="A33">
        <v>2</v>
      </c>
      <c r="C33" s="1"/>
      <c r="D33" s="1"/>
    </row>
    <row r="34" spans="1:4" customFormat="1">
      <c r="A34">
        <v>5</v>
      </c>
      <c r="C34" s="1"/>
      <c r="D34" s="1"/>
    </row>
    <row r="35" spans="1:4" customFormat="1">
      <c r="A35">
        <v>0</v>
      </c>
    </row>
    <row r="36" spans="1:4" customFormat="1">
      <c r="A36">
        <v>5</v>
      </c>
    </row>
    <row r="37" spans="1:4" customFormat="1">
      <c r="A37">
        <v>0</v>
      </c>
    </row>
    <row r="38" spans="1:4" customFormat="1">
      <c r="A38">
        <v>0</v>
      </c>
    </row>
    <row r="39" spans="1:4" customFormat="1">
      <c r="A39">
        <v>4</v>
      </c>
    </row>
    <row r="40" spans="1:4" customFormat="1">
      <c r="A40">
        <v>5</v>
      </c>
    </row>
    <row r="41" spans="1:4" customFormat="1">
      <c r="A41">
        <v>0</v>
      </c>
    </row>
    <row r="42" spans="1:4" customFormat="1">
      <c r="A42">
        <v>5</v>
      </c>
    </row>
    <row r="43" spans="1:4" customFormat="1">
      <c r="A43">
        <v>0</v>
      </c>
    </row>
    <row r="44" spans="1:4" customFormat="1">
      <c r="A44">
        <v>0</v>
      </c>
    </row>
    <row r="45" spans="1:4" customFormat="1">
      <c r="A45">
        <v>3</v>
      </c>
    </row>
    <row r="46" spans="1:4" customFormat="1">
      <c r="A46">
        <v>0</v>
      </c>
    </row>
    <row r="47" spans="1:4" customFormat="1">
      <c r="A47">
        <v>0</v>
      </c>
    </row>
    <row r="48" spans="1:4" customFormat="1">
      <c r="A48">
        <v>5</v>
      </c>
    </row>
    <row r="49" spans="1:1" customFormat="1">
      <c r="A49">
        <v>0</v>
      </c>
    </row>
    <row r="50" spans="1:1" customFormat="1">
      <c r="A50">
        <v>0</v>
      </c>
    </row>
    <row r="51" spans="1:1" customFormat="1">
      <c r="A51">
        <v>0</v>
      </c>
    </row>
    <row r="52" spans="1:1" customFormat="1">
      <c r="A52">
        <v>0</v>
      </c>
    </row>
    <row r="53" spans="1:1" customFormat="1">
      <c r="A53">
        <v>0</v>
      </c>
    </row>
    <row r="54" spans="1:1" customFormat="1">
      <c r="A54">
        <v>3</v>
      </c>
    </row>
    <row r="55" spans="1:1" customFormat="1">
      <c r="A55">
        <v>0</v>
      </c>
    </row>
    <row r="56" spans="1:1" customFormat="1">
      <c r="A56">
        <v>0</v>
      </c>
    </row>
    <row r="57" spans="1:1" customFormat="1">
      <c r="A57">
        <v>3</v>
      </c>
    </row>
    <row r="58" spans="1:1" customFormat="1">
      <c r="A58">
        <v>4</v>
      </c>
    </row>
    <row r="59" spans="1:1" customFormat="1">
      <c r="A59">
        <v>3</v>
      </c>
    </row>
    <row r="60" spans="1:1" customFormat="1">
      <c r="A60">
        <v>0</v>
      </c>
    </row>
    <row r="61" spans="1:1" customFormat="1">
      <c r="A61">
        <v>3</v>
      </c>
    </row>
    <row r="62" spans="1:1" customFormat="1">
      <c r="A62">
        <v>0</v>
      </c>
    </row>
    <row r="63" spans="1:1" customFormat="1">
      <c r="A63">
        <v>3</v>
      </c>
    </row>
    <row r="64" spans="1:1" customFormat="1">
      <c r="A64">
        <v>3</v>
      </c>
    </row>
    <row r="65" spans="1:1" customFormat="1">
      <c r="A65">
        <v>4</v>
      </c>
    </row>
    <row r="66" spans="1:1" customFormat="1">
      <c r="A66">
        <v>3</v>
      </c>
    </row>
    <row r="67" spans="1:1" customFormat="1">
      <c r="A67">
        <v>3</v>
      </c>
    </row>
    <row r="68" spans="1:1" customFormat="1">
      <c r="A68">
        <v>3</v>
      </c>
    </row>
    <row r="69" spans="1:1" customFormat="1">
      <c r="A69">
        <v>0</v>
      </c>
    </row>
    <row r="70" spans="1:1" customFormat="1">
      <c r="A70">
        <v>0</v>
      </c>
    </row>
    <row r="71" spans="1:1" customFormat="1">
      <c r="A71">
        <v>0</v>
      </c>
    </row>
    <row r="72" spans="1:1" customFormat="1">
      <c r="A72">
        <v>3</v>
      </c>
    </row>
    <row r="73" spans="1:1" customFormat="1">
      <c r="A73">
        <v>4</v>
      </c>
    </row>
    <row r="74" spans="1:1" customFormat="1">
      <c r="A74">
        <v>4</v>
      </c>
    </row>
    <row r="75" spans="1:1" customFormat="1">
      <c r="A75">
        <v>0</v>
      </c>
    </row>
    <row r="76" spans="1:1" customFormat="1">
      <c r="A76">
        <v>3</v>
      </c>
    </row>
    <row r="77" spans="1:1" customFormat="1">
      <c r="A77">
        <v>0</v>
      </c>
    </row>
    <row r="78" spans="1:1" customFormat="1">
      <c r="A78">
        <v>0</v>
      </c>
    </row>
    <row r="79" spans="1:1" customFormat="1">
      <c r="A79">
        <v>0</v>
      </c>
    </row>
    <row r="80" spans="1:1" customFormat="1">
      <c r="A80">
        <v>4</v>
      </c>
    </row>
    <row r="81" spans="1:1" customFormat="1">
      <c r="A81">
        <v>5</v>
      </c>
    </row>
    <row r="82" spans="1:1" customFormat="1">
      <c r="A82">
        <v>0</v>
      </c>
    </row>
    <row r="83" spans="1:1" customFormat="1">
      <c r="A83">
        <v>5</v>
      </c>
    </row>
    <row r="84" spans="1:1" customFormat="1">
      <c r="A84">
        <v>0</v>
      </c>
    </row>
    <row r="85" spans="1:1" customFormat="1">
      <c r="A85">
        <v>0</v>
      </c>
    </row>
    <row r="86" spans="1:1" customFormat="1">
      <c r="A86">
        <v>5</v>
      </c>
    </row>
    <row r="87" spans="1:1" customFormat="1">
      <c r="A87">
        <v>3</v>
      </c>
    </row>
    <row r="88" spans="1:1" customFormat="1">
      <c r="A88">
        <v>5</v>
      </c>
    </row>
    <row r="89" spans="1:1" customFormat="1">
      <c r="A89">
        <v>5</v>
      </c>
    </row>
    <row r="90" spans="1:1" customFormat="1">
      <c r="A90">
        <v>0</v>
      </c>
    </row>
    <row r="91" spans="1:1" customFormat="1">
      <c r="A91">
        <v>0</v>
      </c>
    </row>
    <row r="92" spans="1:1" customFormat="1">
      <c r="A92">
        <v>0</v>
      </c>
    </row>
    <row r="93" spans="1:1" customFormat="1">
      <c r="A93">
        <v>5</v>
      </c>
    </row>
    <row r="94" spans="1:1" customFormat="1">
      <c r="A94">
        <v>4</v>
      </c>
    </row>
    <row r="95" spans="1:1" customFormat="1">
      <c r="A95">
        <v>5</v>
      </c>
    </row>
    <row r="96" spans="1:1" customFormat="1">
      <c r="A96">
        <v>5</v>
      </c>
    </row>
    <row r="97" spans="1:1" customFormat="1">
      <c r="A97">
        <v>5</v>
      </c>
    </row>
    <row r="98" spans="1:1" customFormat="1">
      <c r="A98">
        <v>0</v>
      </c>
    </row>
    <row r="99" spans="1:1" customFormat="1">
      <c r="A99">
        <v>5</v>
      </c>
    </row>
    <row r="100" spans="1:1" customFormat="1">
      <c r="A100">
        <v>0</v>
      </c>
    </row>
    <row r="101" spans="1:1" customFormat="1">
      <c r="A101">
        <v>0</v>
      </c>
    </row>
    <row r="102" spans="1:1" customFormat="1">
      <c r="A102">
        <v>0</v>
      </c>
    </row>
    <row r="103" spans="1:1" customFormat="1">
      <c r="A103">
        <v>0</v>
      </c>
    </row>
    <row r="104" spans="1:1" customFormat="1">
      <c r="A104">
        <v>5</v>
      </c>
    </row>
    <row r="105" spans="1:1" customFormat="1">
      <c r="A105">
        <v>4</v>
      </c>
    </row>
    <row r="106" spans="1:1" customFormat="1">
      <c r="A106">
        <v>4</v>
      </c>
    </row>
    <row r="107" spans="1:1" customFormat="1">
      <c r="A107">
        <v>0</v>
      </c>
    </row>
    <row r="108" spans="1:1" customFormat="1">
      <c r="A108">
        <v>0</v>
      </c>
    </row>
    <row r="109" spans="1:1" customFormat="1">
      <c r="A109">
        <v>0</v>
      </c>
    </row>
    <row r="110" spans="1:1" customFormat="1">
      <c r="A110">
        <v>0</v>
      </c>
    </row>
    <row r="111" spans="1:1" customFormat="1">
      <c r="A111">
        <v>3</v>
      </c>
    </row>
    <row r="112" spans="1:1" customFormat="1">
      <c r="A112">
        <v>0</v>
      </c>
    </row>
  </sheetData>
  <hyperlinks>
    <hyperlink ref="P16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пн</vt:lpstr>
      <vt:lpstr>вт</vt:lpstr>
      <vt:lpstr>ср</vt:lpstr>
      <vt:lpstr>чт</vt:lpstr>
      <vt:lpstr>пт</vt:lpstr>
      <vt:lpstr>сб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2013-04-15T11:35:09Z</dcterms:modified>
</cp:coreProperties>
</file>